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P:\DID\GESTION DES OPERATIONS\MBC\25.13.007_Relance MBC désamiantage\2- DCE 2025\DIDPPT25007 DCE\"/>
    </mc:Choice>
  </mc:AlternateContent>
  <bookViews>
    <workbookView xWindow="0" yWindow="0" windowWidth="25200" windowHeight="11250" tabRatio="820" activeTab="2"/>
  </bookViews>
  <sheets>
    <sheet name="Conditions de renseignement" sheetId="4" r:id="rId1"/>
    <sheet name="BPU" sheetId="13" r:id="rId2"/>
    <sheet name="AVANT METRE" sheetId="15" r:id="rId3"/>
  </sheets>
  <externalReferences>
    <externalReference r:id="rId4"/>
    <externalReference r:id="rId5"/>
  </externalReferences>
  <definedNames>
    <definedName name="ANTENNES4">[1]Feuil1!$F$2:$F$5</definedName>
    <definedName name="LISTE4">[1]Feuil1!$B$2:$B$3</definedName>
    <definedName name="O">#REF!</definedName>
    <definedName name="_xlnm.Print_Area" localSheetId="0">'Conditions de renseignement'!$A$1:$P$83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4" i="15" l="1"/>
  <c r="F44" i="15" s="1"/>
  <c r="G44" i="15" s="1"/>
  <c r="D43" i="15"/>
  <c r="F43" i="15" s="1"/>
  <c r="G43" i="15" s="1"/>
  <c r="A42" i="15"/>
  <c r="A48" i="15"/>
  <c r="F149" i="15" l="1"/>
  <c r="G149" i="15" s="1"/>
  <c r="E149" i="15"/>
  <c r="F148" i="15"/>
  <c r="G148" i="15" s="1"/>
  <c r="E148" i="15"/>
  <c r="A79" i="15" l="1"/>
  <c r="D71" i="15"/>
  <c r="F71" i="15" s="1"/>
  <c r="D72" i="15"/>
  <c r="F72" i="15" s="1"/>
  <c r="G72" i="15" s="1"/>
  <c r="D73" i="15"/>
  <c r="F73" i="15" s="1"/>
  <c r="G73" i="15" s="1"/>
  <c r="D74" i="15"/>
  <c r="F74" i="15" s="1"/>
  <c r="G74" i="15" s="1"/>
  <c r="D75" i="15"/>
  <c r="F75" i="15" s="1"/>
  <c r="G75" i="15" s="1"/>
  <c r="D76" i="15"/>
  <c r="F76" i="15" s="1"/>
  <c r="G76" i="15" s="1"/>
  <c r="D77" i="15"/>
  <c r="F77" i="15" s="1"/>
  <c r="G77" i="15" s="1"/>
  <c r="D78" i="15"/>
  <c r="F78" i="15" s="1"/>
  <c r="G78" i="15" s="1"/>
  <c r="E60" i="13"/>
  <c r="E61" i="13"/>
  <c r="E62" i="13"/>
  <c r="E57" i="13"/>
  <c r="E58" i="13"/>
  <c r="D23" i="15" l="1"/>
  <c r="D24" i="15"/>
  <c r="D144" i="15" l="1"/>
  <c r="F144" i="15" s="1"/>
  <c r="G144" i="15" s="1"/>
  <c r="D143" i="15"/>
  <c r="F143" i="15" s="1"/>
  <c r="G143" i="15" s="1"/>
  <c r="D142" i="15"/>
  <c r="F142" i="15" s="1"/>
  <c r="G142" i="15" s="1"/>
  <c r="D141" i="15"/>
  <c r="F141" i="15" s="1"/>
  <c r="G141" i="15" s="1"/>
  <c r="D140" i="15"/>
  <c r="F140" i="15" s="1"/>
  <c r="D136" i="15"/>
  <c r="F136" i="15" s="1"/>
  <c r="G136" i="15" s="1"/>
  <c r="D134" i="15"/>
  <c r="F134" i="15" s="1"/>
  <c r="G134" i="15" s="1"/>
  <c r="D132" i="15"/>
  <c r="D131" i="15"/>
  <c r="A139" i="15"/>
  <c r="A138" i="15"/>
  <c r="A135" i="15"/>
  <c r="A133" i="15"/>
  <c r="A130" i="15"/>
  <c r="A129" i="15"/>
  <c r="A128" i="15"/>
  <c r="E127" i="13"/>
  <c r="A119" i="13"/>
  <c r="A117" i="13"/>
  <c r="E116" i="13"/>
  <c r="E115" i="13"/>
  <c r="A114" i="13"/>
  <c r="E118" i="13"/>
  <c r="A113" i="13"/>
  <c r="E120" i="13"/>
  <c r="A112" i="13"/>
  <c r="F145" i="15" l="1"/>
  <c r="G140" i="15"/>
  <c r="D28" i="15"/>
  <c r="F28" i="15" s="1"/>
  <c r="G28" i="15" s="1"/>
  <c r="D27" i="15"/>
  <c r="F27" i="15" s="1"/>
  <c r="G27" i="15" s="1"/>
  <c r="E10" i="13"/>
  <c r="E11" i="13"/>
  <c r="E12" i="13"/>
  <c r="E14" i="13"/>
  <c r="E15" i="13"/>
  <c r="A13" i="13"/>
  <c r="A26" i="15"/>
  <c r="F23" i="15"/>
  <c r="G23" i="15" s="1"/>
  <c r="F24" i="15"/>
  <c r="G24" i="15" s="1"/>
  <c r="D25" i="15"/>
  <c r="F25" i="15" s="1"/>
  <c r="G25" i="15" s="1"/>
  <c r="D31" i="15"/>
  <c r="F31" i="15" s="1"/>
  <c r="G31" i="15" s="1"/>
  <c r="D32" i="15"/>
  <c r="F32" i="15" s="1"/>
  <c r="G32" i="15" s="1"/>
  <c r="D33" i="15"/>
  <c r="F33" i="15" s="1"/>
  <c r="G33" i="15" s="1"/>
  <c r="D34" i="15"/>
  <c r="F34" i="15" s="1"/>
  <c r="G34" i="15" s="1"/>
  <c r="D35" i="15"/>
  <c r="F35" i="15" s="1"/>
  <c r="G35" i="15" s="1"/>
  <c r="D36" i="15"/>
  <c r="F36" i="15" s="1"/>
  <c r="G36" i="15" s="1"/>
  <c r="D37" i="15"/>
  <c r="F37" i="15" s="1"/>
  <c r="G37" i="15" s="1"/>
  <c r="D38" i="15"/>
  <c r="F38" i="15" s="1"/>
  <c r="G38" i="15" s="1"/>
  <c r="D40" i="15"/>
  <c r="F40" i="15" s="1"/>
  <c r="G40" i="15" s="1"/>
  <c r="D41" i="15"/>
  <c r="F41" i="15" s="1"/>
  <c r="G41" i="15" s="1"/>
  <c r="D49" i="15"/>
  <c r="F49" i="15" s="1"/>
  <c r="D50" i="15"/>
  <c r="F50" i="15" s="1"/>
  <c r="G50" i="15" s="1"/>
  <c r="D52" i="15"/>
  <c r="F52" i="15" s="1"/>
  <c r="G52" i="15" s="1"/>
  <c r="D54" i="15"/>
  <c r="F54" i="15" s="1"/>
  <c r="G54" i="15" s="1"/>
  <c r="D55" i="15"/>
  <c r="F55" i="15" s="1"/>
  <c r="G55" i="15" s="1"/>
  <c r="D56" i="15"/>
  <c r="F56" i="15" s="1"/>
  <c r="G56" i="15" s="1"/>
  <c r="D57" i="15"/>
  <c r="F57" i="15" s="1"/>
  <c r="G57" i="15" s="1"/>
  <c r="D59" i="15"/>
  <c r="F59" i="15" s="1"/>
  <c r="G59" i="15" s="1"/>
  <c r="D60" i="15"/>
  <c r="F60" i="15" s="1"/>
  <c r="G60" i="15" s="1"/>
  <c r="D61" i="15"/>
  <c r="F61" i="15" s="1"/>
  <c r="G61" i="15" s="1"/>
  <c r="D62" i="15"/>
  <c r="F62" i="15" s="1"/>
  <c r="G62" i="15" s="1"/>
  <c r="D63" i="15"/>
  <c r="F63" i="15" s="1"/>
  <c r="G63" i="15" s="1"/>
  <c r="D64" i="15"/>
  <c r="F64" i="15" s="1"/>
  <c r="G64" i="15" s="1"/>
  <c r="D65" i="15"/>
  <c r="F65" i="15" s="1"/>
  <c r="G65" i="15" s="1"/>
  <c r="D66" i="15"/>
  <c r="F66" i="15" s="1"/>
  <c r="G66" i="15" s="1"/>
  <c r="D80" i="15"/>
  <c r="F80" i="15" s="1"/>
  <c r="D81" i="15"/>
  <c r="F81" i="15" s="1"/>
  <c r="G81" i="15" s="1"/>
  <c r="D82" i="15"/>
  <c r="F82" i="15" s="1"/>
  <c r="G82" i="15" s="1"/>
  <c r="D83" i="15"/>
  <c r="F83" i="15" s="1"/>
  <c r="G83" i="15" s="1"/>
  <c r="D84" i="15"/>
  <c r="F84" i="15" s="1"/>
  <c r="G84" i="15" s="1"/>
  <c r="D85" i="15"/>
  <c r="F85" i="15" s="1"/>
  <c r="G85" i="15" s="1"/>
  <c r="D86" i="15"/>
  <c r="F86" i="15" s="1"/>
  <c r="G86" i="15" s="1"/>
  <c r="D87" i="15"/>
  <c r="F87" i="15" s="1"/>
  <c r="G87" i="15" s="1"/>
  <c r="D88" i="15"/>
  <c r="F88" i="15" s="1"/>
  <c r="G88" i="15" s="1"/>
  <c r="D90" i="15"/>
  <c r="F90" i="15" s="1"/>
  <c r="G90" i="15" s="1"/>
  <c r="D91" i="15"/>
  <c r="F91" i="15" s="1"/>
  <c r="G91" i="15" s="1"/>
  <c r="D92" i="15"/>
  <c r="F92" i="15" s="1"/>
  <c r="G92" i="15" s="1"/>
  <c r="D93" i="15"/>
  <c r="F93" i="15" s="1"/>
  <c r="G93" i="15" s="1"/>
  <c r="D94" i="15"/>
  <c r="F94" i="15" s="1"/>
  <c r="G94" i="15" s="1"/>
  <c r="D95" i="15"/>
  <c r="F95" i="15" s="1"/>
  <c r="G95" i="15" s="1"/>
  <c r="D96" i="15"/>
  <c r="F96" i="15" s="1"/>
  <c r="G96" i="15" s="1"/>
  <c r="D97" i="15"/>
  <c r="F97" i="15" s="1"/>
  <c r="G97" i="15" s="1"/>
  <c r="D99" i="15"/>
  <c r="F99" i="15" s="1"/>
  <c r="G99" i="15" s="1"/>
  <c r="D100" i="15"/>
  <c r="F100" i="15" s="1"/>
  <c r="G100" i="15" s="1"/>
  <c r="D101" i="15"/>
  <c r="F101" i="15" s="1"/>
  <c r="G101" i="15" s="1"/>
  <c r="D102" i="15"/>
  <c r="F102" i="15" s="1"/>
  <c r="G102" i="15" s="1"/>
  <c r="D103" i="15"/>
  <c r="F103" i="15" s="1"/>
  <c r="G103" i="15" s="1"/>
  <c r="D104" i="15"/>
  <c r="F104" i="15" s="1"/>
  <c r="G104" i="15" s="1"/>
  <c r="D105" i="15"/>
  <c r="F105" i="15" s="1"/>
  <c r="G105" i="15" s="1"/>
  <c r="D106" i="15"/>
  <c r="F106" i="15" s="1"/>
  <c r="G106" i="15" s="1"/>
  <c r="D107" i="15"/>
  <c r="F107" i="15" s="1"/>
  <c r="G107" i="15" s="1"/>
  <c r="D109" i="15"/>
  <c r="F109" i="15" s="1"/>
  <c r="G109" i="15" s="1"/>
  <c r="D110" i="15"/>
  <c r="F110" i="15" s="1"/>
  <c r="G110" i="15" s="1"/>
  <c r="D111" i="15"/>
  <c r="F111" i="15" s="1"/>
  <c r="G111" i="15" s="1"/>
  <c r="D112" i="15"/>
  <c r="F112" i="15" s="1"/>
  <c r="G112" i="15" s="1"/>
  <c r="D113" i="15"/>
  <c r="F113" i="15" s="1"/>
  <c r="G113" i="15" s="1"/>
  <c r="D114" i="15"/>
  <c r="F114" i="15" s="1"/>
  <c r="G114" i="15" s="1"/>
  <c r="D115" i="15"/>
  <c r="F115" i="15" s="1"/>
  <c r="G115" i="15" s="1"/>
  <c r="D116" i="15"/>
  <c r="F116" i="15" s="1"/>
  <c r="G116" i="15" s="1"/>
  <c r="D117" i="15"/>
  <c r="F117" i="15" s="1"/>
  <c r="G117" i="15" s="1"/>
  <c r="D118" i="15"/>
  <c r="F118" i="15" s="1"/>
  <c r="G118" i="15" s="1"/>
  <c r="D119" i="15"/>
  <c r="F119" i="15" s="1"/>
  <c r="G119" i="15" s="1"/>
  <c r="D120" i="15"/>
  <c r="F120" i="15" s="1"/>
  <c r="G120" i="15" s="1"/>
  <c r="D121" i="15"/>
  <c r="F121" i="15" s="1"/>
  <c r="G121" i="15" s="1"/>
  <c r="D123" i="15"/>
  <c r="F123" i="15" s="1"/>
  <c r="G123" i="15" s="1"/>
  <c r="D124" i="15"/>
  <c r="F124" i="15" s="1"/>
  <c r="G124" i="15" s="1"/>
  <c r="D125" i="15"/>
  <c r="F125" i="15" s="1"/>
  <c r="G125" i="15" s="1"/>
  <c r="D126" i="15"/>
  <c r="F126" i="15" s="1"/>
  <c r="G126" i="15" s="1"/>
  <c r="F131" i="15"/>
  <c r="F132" i="15"/>
  <c r="G132" i="15" s="1"/>
  <c r="A29" i="15"/>
  <c r="A30" i="15"/>
  <c r="A39" i="15"/>
  <c r="A46" i="15"/>
  <c r="A47" i="15"/>
  <c r="A68" i="15"/>
  <c r="A69" i="15"/>
  <c r="A70" i="15"/>
  <c r="A89" i="15"/>
  <c r="A98" i="15"/>
  <c r="A108" i="15"/>
  <c r="A122" i="15"/>
  <c r="A23" i="15"/>
  <c r="D22" i="15"/>
  <c r="E24" i="13"/>
  <c r="E25" i="13"/>
  <c r="A122" i="13"/>
  <c r="A121" i="13"/>
  <c r="E99" i="13"/>
  <c r="E100" i="13"/>
  <c r="E101" i="13"/>
  <c r="E102" i="13"/>
  <c r="E103" i="13"/>
  <c r="E104" i="13"/>
  <c r="E105" i="13"/>
  <c r="E106" i="13"/>
  <c r="E84" i="13"/>
  <c r="E66" i="13"/>
  <c r="E67" i="13"/>
  <c r="E68" i="13"/>
  <c r="E69" i="13"/>
  <c r="E70" i="13"/>
  <c r="E71" i="13"/>
  <c r="E72" i="13"/>
  <c r="E73" i="13"/>
  <c r="A54" i="13"/>
  <c r="A53" i="13"/>
  <c r="E52" i="13"/>
  <c r="E51" i="13"/>
  <c r="E50" i="13"/>
  <c r="E49" i="13"/>
  <c r="E48" i="13"/>
  <c r="E47" i="13"/>
  <c r="E46" i="13"/>
  <c r="E31" i="13"/>
  <c r="E30" i="13"/>
  <c r="A39" i="13"/>
  <c r="A44" i="13"/>
  <c r="G80" i="15" l="1"/>
  <c r="F127" i="15"/>
  <c r="G127" i="15" s="1"/>
  <c r="F137" i="15"/>
  <c r="G137" i="15" s="1"/>
  <c r="G145" i="15"/>
  <c r="G49" i="15"/>
  <c r="F67" i="15"/>
  <c r="G67" i="15" s="1"/>
  <c r="G71" i="15"/>
  <c r="G131" i="15"/>
  <c r="A24" i="15"/>
  <c r="A25" i="15" s="1"/>
  <c r="A27" i="15" l="1"/>
  <c r="E75" i="13"/>
  <c r="E76" i="13"/>
  <c r="E77" i="13"/>
  <c r="E78" i="13"/>
  <c r="E79" i="13"/>
  <c r="E80" i="13"/>
  <c r="E81" i="13"/>
  <c r="E82" i="13"/>
  <c r="E85" i="13"/>
  <c r="E86" i="13"/>
  <c r="E87" i="13"/>
  <c r="E88" i="13"/>
  <c r="E89" i="13"/>
  <c r="E90" i="13"/>
  <c r="E91" i="13"/>
  <c r="E92" i="13"/>
  <c r="E94" i="13"/>
  <c r="E95" i="13"/>
  <c r="E96" i="13"/>
  <c r="E97" i="13"/>
  <c r="E98" i="13"/>
  <c r="E109" i="13"/>
  <c r="E110" i="13"/>
  <c r="E111" i="13"/>
  <c r="E123" i="13"/>
  <c r="E124" i="13"/>
  <c r="E125" i="13"/>
  <c r="E126" i="13"/>
  <c r="E63" i="13"/>
  <c r="E43" i="13"/>
  <c r="A83" i="13"/>
  <c r="A33" i="13"/>
  <c r="A32" i="13"/>
  <c r="A28" i="15" l="1"/>
  <c r="A34" i="13"/>
  <c r="F22" i="15"/>
  <c r="F45" i="15" s="1"/>
  <c r="F147" i="15" s="1"/>
  <c r="E65" i="13"/>
  <c r="E59" i="13"/>
  <c r="E56" i="13"/>
  <c r="E45" i="13"/>
  <c r="E42" i="13"/>
  <c r="E41" i="13"/>
  <c r="E40" i="13"/>
  <c r="E38" i="13"/>
  <c r="E36" i="13"/>
  <c r="E35" i="13"/>
  <c r="E28" i="13"/>
  <c r="E27" i="13"/>
  <c r="E23" i="13"/>
  <c r="E22" i="13"/>
  <c r="E21" i="13"/>
  <c r="E20" i="13"/>
  <c r="E19" i="13"/>
  <c r="E18" i="13"/>
  <c r="E9" i="13"/>
  <c r="F150" i="15" l="1"/>
  <c r="G147" i="15"/>
  <c r="G45" i="15"/>
  <c r="A31" i="15"/>
  <c r="A32" i="15" s="1"/>
  <c r="G22" i="15"/>
  <c r="A26" i="13"/>
  <c r="A17" i="13"/>
  <c r="A16" i="13"/>
  <c r="F151" i="15" l="1"/>
  <c r="G150" i="15"/>
  <c r="A33" i="15"/>
  <c r="A34" i="15" s="1"/>
  <c r="G151" i="15" l="1"/>
  <c r="F152" i="15"/>
  <c r="G152" i="15" s="1"/>
  <c r="G153" i="15" s="1"/>
  <c r="A35" i="15"/>
  <c r="A10" i="13"/>
  <c r="F153" i="15" l="1"/>
  <c r="A36" i="15"/>
  <c r="A11" i="13"/>
  <c r="A12" i="13" s="1"/>
  <c r="A14" i="13" l="1"/>
  <c r="A15" i="13" s="1"/>
  <c r="A37" i="15"/>
  <c r="A38" i="15" s="1"/>
  <c r="A40" i="15" l="1"/>
  <c r="A41" i="15" s="1"/>
  <c r="A43" i="15" s="1"/>
  <c r="A44" i="15" s="1"/>
  <c r="A49" i="15" l="1"/>
  <c r="A50" i="15" l="1"/>
  <c r="A51" i="15" l="1"/>
  <c r="A18" i="13"/>
  <c r="A52" i="15" l="1"/>
  <c r="A19" i="13"/>
  <c r="A20" i="13"/>
  <c r="A21" i="13" s="1"/>
  <c r="A53" i="15" l="1"/>
  <c r="A54" i="15" s="1"/>
  <c r="A22" i="13"/>
  <c r="A55" i="15" l="1"/>
  <c r="A56" i="15" s="1"/>
  <c r="A57" i="15" s="1"/>
  <c r="A23" i="13"/>
  <c r="A24" i="13" s="1"/>
  <c r="A25" i="13" s="1"/>
  <c r="A58" i="15" l="1"/>
  <c r="A59" i="15" s="1"/>
  <c r="A60" i="15" s="1"/>
  <c r="A61" i="15" s="1"/>
  <c r="A62" i="15" s="1"/>
  <c r="A63" i="15" s="1"/>
  <c r="A64" i="15" s="1"/>
  <c r="A65" i="15" s="1"/>
  <c r="A66" i="15" s="1"/>
  <c r="A71" i="15" s="1"/>
  <c r="A72" i="15" s="1"/>
  <c r="A73" i="15" s="1"/>
  <c r="A74" i="15" s="1"/>
  <c r="A75" i="15" s="1"/>
  <c r="A76" i="15" s="1"/>
  <c r="A77" i="15" s="1"/>
  <c r="A78" i="15" s="1"/>
  <c r="A80" i="15" s="1"/>
  <c r="A81" i="15" s="1"/>
  <c r="A27" i="13"/>
  <c r="A82" i="15" l="1"/>
  <c r="A83" i="15" s="1"/>
  <c r="A84" i="15" s="1"/>
  <c r="A85" i="15" s="1"/>
  <c r="A86" i="15" s="1"/>
  <c r="A87" i="15" s="1"/>
  <c r="A88" i="15" s="1"/>
  <c r="A90" i="15" s="1"/>
  <c r="A91" i="15" s="1"/>
  <c r="A92" i="15" s="1"/>
  <c r="A93" i="15" s="1"/>
  <c r="A94" i="15" s="1"/>
  <c r="A95" i="15" s="1"/>
  <c r="A96" i="15" s="1"/>
  <c r="A97" i="15" s="1"/>
  <c r="A99" i="15" s="1"/>
  <c r="A100" i="15" s="1"/>
  <c r="A101" i="15" s="1"/>
  <c r="A102" i="15" s="1"/>
  <c r="A103" i="15" s="1"/>
  <c r="A104" i="15" s="1"/>
  <c r="A105" i="15" s="1"/>
  <c r="A106" i="15" s="1"/>
  <c r="A107" i="15" s="1"/>
  <c r="A109" i="15" s="1"/>
  <c r="A110" i="15" s="1"/>
  <c r="A111" i="15" s="1"/>
  <c r="A112" i="15" s="1"/>
  <c r="A113" i="15" s="1"/>
  <c r="A114" i="15" s="1"/>
  <c r="A115" i="15" s="1"/>
  <c r="A116" i="15" s="1"/>
  <c r="A117" i="15" s="1"/>
  <c r="A118" i="15" s="1"/>
  <c r="A119" i="15" s="1"/>
  <c r="A120" i="15" s="1"/>
  <c r="A121" i="15" s="1"/>
  <c r="A123" i="15" s="1"/>
  <c r="A124" i="15" s="1"/>
  <c r="A125" i="15" s="1"/>
  <c r="A126" i="15" s="1"/>
  <c r="A28" i="13"/>
  <c r="A131" i="15" l="1"/>
  <c r="A132" i="15" s="1"/>
  <c r="A134" i="15" s="1"/>
  <c r="A136" i="15" l="1"/>
  <c r="A140" i="15" s="1"/>
  <c r="A141" i="15" s="1"/>
  <c r="A142" i="15" l="1"/>
  <c r="A143" i="15" s="1"/>
  <c r="A144" i="15" s="1"/>
  <c r="A55" i="13" l="1"/>
  <c r="A64" i="13" l="1"/>
  <c r="A29" i="13" l="1"/>
  <c r="A30" i="13"/>
  <c r="A31" i="13"/>
  <c r="A37" i="13"/>
  <c r="A74" i="13"/>
  <c r="A93" i="13"/>
  <c r="A107" i="13"/>
  <c r="A35" i="13" l="1"/>
  <c r="A36" i="13" s="1"/>
  <c r="A38" i="13" s="1"/>
  <c r="A40" i="13" l="1"/>
  <c r="A41" i="13" l="1"/>
  <c r="A42" i="13"/>
  <c r="A43" i="13" l="1"/>
  <c r="A45" i="13" l="1"/>
  <c r="A46" i="13" l="1"/>
  <c r="A47" i="13" s="1"/>
  <c r="A49" i="13" l="1"/>
  <c r="A51" i="13" s="1"/>
  <c r="A52" i="13" s="1"/>
  <c r="A56" i="13" s="1"/>
  <c r="A57" i="13" s="1"/>
  <c r="A48" i="13"/>
  <c r="A50" i="13"/>
  <c r="A58" i="13" l="1"/>
  <c r="A59" i="13" s="1"/>
  <c r="A60" i="13" s="1"/>
  <c r="A61" i="13" s="1"/>
  <c r="A62" i="13" l="1"/>
  <c r="A63" i="13" s="1"/>
  <c r="A65" i="13" s="1"/>
  <c r="A66" i="13" s="1"/>
  <c r="A67" i="13" s="1"/>
  <c r="A68" i="13" s="1"/>
  <c r="A69" i="13" s="1"/>
  <c r="A70" i="13" s="1"/>
  <c r="A71" i="13" s="1"/>
  <c r="A72" i="13" s="1"/>
  <c r="A73" i="13" s="1"/>
  <c r="A75" i="13" s="1"/>
  <c r="A76" i="13" s="1"/>
  <c r="A77" i="13" s="1"/>
  <c r="A78" i="13" s="1"/>
  <c r="A79" i="13" s="1"/>
  <c r="A80" i="13" s="1"/>
  <c r="A81" i="13" s="1"/>
  <c r="A82" i="13" s="1"/>
  <c r="A84" i="13" s="1"/>
  <c r="A85" i="13" s="1"/>
  <c r="A86" i="13" s="1"/>
  <c r="A87" i="13" s="1"/>
  <c r="A88" i="13" s="1"/>
  <c r="A89" i="13" s="1"/>
  <c r="A90" i="13" s="1"/>
  <c r="A91" i="13" s="1"/>
  <c r="A92" i="13" s="1"/>
  <c r="A94" i="13" s="1"/>
  <c r="A95" i="13" s="1"/>
  <c r="A96" i="13" s="1"/>
  <c r="A97" i="13" s="1"/>
  <c r="A98" i="13" s="1"/>
  <c r="A99" i="13" s="1"/>
  <c r="A100" i="13" s="1"/>
  <c r="A101" i="13" s="1"/>
  <c r="A102" i="13" s="1"/>
  <c r="A103" i="13" s="1"/>
  <c r="A104" i="13" s="1"/>
  <c r="A105" i="13" s="1"/>
  <c r="A106" i="13" s="1"/>
  <c r="A108" i="13" s="1"/>
  <c r="A109" i="13" s="1"/>
  <c r="A110" i="13" s="1"/>
  <c r="A111" i="13" s="1"/>
  <c r="A115" i="13" s="1"/>
  <c r="A116" i="13" s="1"/>
  <c r="A118" i="13" s="1"/>
  <c r="A120" i="13" s="1"/>
  <c r="A123" i="13" s="1"/>
  <c r="A124" i="13" s="1"/>
  <c r="A125" i="13" s="1"/>
  <c r="A126" i="13" s="1"/>
  <c r="A127" i="13" s="1"/>
</calcChain>
</file>

<file path=xl/sharedStrings.xml><?xml version="1.0" encoding="utf-8"?>
<sst xmlns="http://schemas.openxmlformats.org/spreadsheetml/2006/main" count="564" uniqueCount="202">
  <si>
    <t>Prestations</t>
  </si>
  <si>
    <t>Travaux communs</t>
  </si>
  <si>
    <t>Travaux préparatoires</t>
  </si>
  <si>
    <t>Installations de chantier</t>
  </si>
  <si>
    <t>un</t>
  </si>
  <si>
    <t>ml</t>
  </si>
  <si>
    <t>Panneau de chantier type permis de construire (fourniture, installation et dépose) 80x80cm</t>
  </si>
  <si>
    <t>Clôture de chantier panneaux grillagés Ht 2,00 compris pose et dépose</t>
  </si>
  <si>
    <t>Location journalière de baraque de chantier</t>
  </si>
  <si>
    <t>Raccordement Adduction, Evacuation EU - EP pour installation de chantier</t>
  </si>
  <si>
    <t>m²</t>
  </si>
  <si>
    <t xml:space="preserve">Branchement électrique de chantier, tout compris avec démarches auprès sociétés concessionnaires (armoire de chantier à moins de 100 m de la source, y compris courant fort et courant faible et travaux de terrassement) </t>
  </si>
  <si>
    <t>ENTREPRISE :</t>
  </si>
  <si>
    <t/>
  </si>
  <si>
    <t>Signalisation</t>
  </si>
  <si>
    <t>Location journalière panneau de signalisation amovible" travaux"</t>
  </si>
  <si>
    <t xml:space="preserve">Location journalière barrière de protection ou de déviation rouge et blanche réfléchissante </t>
  </si>
  <si>
    <t>Heures de main d'œuvre exécution travaux</t>
  </si>
  <si>
    <t>Clôture de chantier en tôle sur plots compris pose et dépose</t>
  </si>
  <si>
    <t>u</t>
  </si>
  <si>
    <t>j</t>
  </si>
  <si>
    <t>h</t>
  </si>
  <si>
    <t>Unité</t>
  </si>
  <si>
    <t>AVANT METRE N°</t>
  </si>
  <si>
    <t xml:space="preserve">ANTENNE DE </t>
  </si>
  <si>
    <t>DATE</t>
  </si>
  <si>
    <t>MBC N°</t>
  </si>
  <si>
    <t>Objet du marché :</t>
  </si>
  <si>
    <t>TITULAIRE</t>
  </si>
  <si>
    <t>AFFAIRE</t>
  </si>
  <si>
    <t>ok</t>
  </si>
  <si>
    <t>OBJET DU MARCHE:</t>
  </si>
  <si>
    <t>BORDEREAU  DE  PRIX  UNITAIRES</t>
  </si>
  <si>
    <t>GENERALITES</t>
  </si>
  <si>
    <t>A : OBJET DU PRESENT BORDEREAU DE PRIX UNITAIRES</t>
  </si>
  <si>
    <t>B : CONDITIONS DE RENSEIGNEMENT DU BORDEREAU</t>
  </si>
  <si>
    <t>A L’EXCEPTION DES PRIX EN CHIFFRES</t>
  </si>
  <si>
    <t>C : CONDITIONS D’ETABLISSEMENT DES PRIX</t>
  </si>
  <si>
    <t>Ils comprennent :</t>
  </si>
  <si>
    <t xml:space="preserve"> - </t>
  </si>
  <si>
    <r>
      <rPr>
        <b/>
        <sz val="10"/>
        <rFont val="Times New Roman"/>
        <family val="1"/>
      </rPr>
      <t>Tous frais de main d’œuvre nécessaires à l’exécution des travaux</t>
    </r>
    <r>
      <rPr>
        <sz val="10"/>
        <rFont val="Times New Roman"/>
        <family val="1"/>
      </rPr>
      <t xml:space="preserve"> dans les délais fixés et notamment les indemnités de toutes natures, déplacements, frais de séjour du personnel, primes, etc. ;</t>
    </r>
  </si>
  <si>
    <r>
      <rPr>
        <b/>
        <sz val="14"/>
        <rFont val="Times New Roman"/>
        <family val="1"/>
      </rPr>
      <t>Les sous totaux</t>
    </r>
    <r>
      <rPr>
        <sz val="14"/>
        <rFont val="Times New Roman"/>
        <family val="1"/>
      </rPr>
      <t xml:space="preserve"> et le report sur le récapitulatif général sont fait automatiquement;</t>
    </r>
  </si>
  <si>
    <r>
      <rPr>
        <b/>
        <sz val="14"/>
        <rFont val="Times New Roman"/>
        <family val="1"/>
      </rPr>
      <t>Quantité  x  Prix Unitaire = coût total (</t>
    </r>
    <r>
      <rPr>
        <u/>
        <sz val="14"/>
        <rFont val="Times New Roman"/>
        <family val="1"/>
      </rPr>
      <t>automatique</t>
    </r>
    <r>
      <rPr>
        <sz val="14"/>
        <rFont val="Times New Roman"/>
        <family val="1"/>
      </rPr>
      <t>).</t>
    </r>
  </si>
  <si>
    <r>
      <rPr>
        <b/>
        <sz val="14"/>
        <rFont val="Times New Roman"/>
        <family val="1"/>
      </rPr>
      <t>Le prix total hors taxe</t>
    </r>
    <r>
      <rPr>
        <sz val="14"/>
        <rFont val="Times New Roman"/>
        <family val="1"/>
      </rPr>
      <t xml:space="preserve"> (HT) et </t>
    </r>
    <r>
      <rPr>
        <b/>
        <sz val="14"/>
        <rFont val="Times New Roman"/>
        <family val="1"/>
      </rPr>
      <t>toutes taxes comprises</t>
    </r>
    <r>
      <rPr>
        <sz val="14"/>
        <rFont val="Times New Roman"/>
        <family val="1"/>
      </rPr>
      <t xml:space="preserve"> (TTC) ne doivent pas être renseigné par l’entreprise, cela est fait automatiquement.</t>
    </r>
  </si>
  <si>
    <t>Le bordereau de prix unitaires, objet du présent marché, est destiné au règlement de tous les travaux à réaliser dans les immeubles militaires soutenues par la DID de Papeete</t>
  </si>
  <si>
    <t>P.U. € HT (en chiffres)</t>
  </si>
  <si>
    <t>P.U. XPF HT (en chiffres)</t>
  </si>
  <si>
    <t>LA CONVERTION EN EUROS SE FAIT AUTOMATIQUEMENT</t>
  </si>
  <si>
    <t>Les prix unitaires (en franc pacifique XPF) du présent bordereau s’entendent hors taxes.</t>
  </si>
  <si>
    <t>AVANT METRE</t>
  </si>
  <si>
    <t>A : OBJET DU PRESENT AVANT METRE</t>
  </si>
  <si>
    <t>Le cadre de l'avant métré est destiné à établir un devis dans le cadre de l'exécution du présent marché.</t>
  </si>
  <si>
    <t>SEULES LES CELLULES QUANTITES SONT A RENSEIGNER</t>
  </si>
  <si>
    <t>B : CONDITIONS DE RENSEIGNEMENT DE L'AVANT METRE</t>
  </si>
  <si>
    <r>
      <rPr>
        <b/>
        <sz val="14"/>
        <rFont val="Times New Roman"/>
        <family val="1"/>
      </rPr>
      <t>Les prix unitaires</t>
    </r>
    <r>
      <rPr>
        <sz val="14"/>
        <rFont val="Times New Roman"/>
        <family val="1"/>
      </rPr>
      <t xml:space="preserve"> de l'avant métré seront renseignés </t>
    </r>
    <r>
      <rPr>
        <u/>
        <sz val="14"/>
        <rFont val="Times New Roman"/>
        <family val="1"/>
      </rPr>
      <t>automatiquement</t>
    </r>
    <r>
      <rPr>
        <sz val="14"/>
        <rFont val="Times New Roman"/>
        <family val="1"/>
      </rPr>
      <t xml:space="preserve"> à partir du Bordereau de Prix Unitaires</t>
    </r>
  </si>
  <si>
    <t>Les prix unitaires et sous totaux (en franc pacifique et en euros) du présent avant métré s’entendent hors taxes.</t>
  </si>
  <si>
    <r>
      <rPr>
        <sz val="12"/>
        <color theme="3"/>
        <rFont val="Times New Roman"/>
        <family val="1"/>
      </rPr>
      <t>Tous</t>
    </r>
    <r>
      <rPr>
        <sz val="10"/>
        <color theme="3"/>
        <rFont val="Times New Roman"/>
        <family val="1"/>
      </rPr>
      <t xml:space="preserve"> les postes du bordereau doivent être renseignés uniquement </t>
    </r>
    <r>
      <rPr>
        <u/>
        <sz val="10"/>
        <color theme="3"/>
        <rFont val="Times New Roman"/>
        <family val="1"/>
      </rPr>
      <t>avec leur indication en chiffres</t>
    </r>
    <r>
      <rPr>
        <sz val="10"/>
        <color theme="3"/>
        <rFont val="Times New Roman"/>
        <family val="1"/>
      </rPr>
      <t>.</t>
    </r>
  </si>
  <si>
    <r>
      <rPr>
        <b/>
        <sz val="28"/>
        <color theme="3"/>
        <rFont val="Wingdings"/>
        <charset val="2"/>
      </rPr>
      <t>F</t>
    </r>
    <r>
      <rPr>
        <b/>
        <sz val="22"/>
        <color theme="3"/>
        <rFont val="Times New Roman"/>
        <family val="1"/>
      </rPr>
      <t xml:space="preserve">: </t>
    </r>
    <r>
      <rPr>
        <b/>
        <sz val="14"/>
        <color theme="3"/>
        <rFont val="Times New Roman"/>
        <family val="1"/>
      </rPr>
      <t>L’entrepreneur doit simplement renseigner le montant en chiffre en XPF sur le BPU puis, faire une édition du BPU =&gt; les dater et signer</t>
    </r>
  </si>
  <si>
    <t>PRIX  TOTAL  en XPF (HT)</t>
  </si>
  <si>
    <t>PRIX  TOTAL  en € (HT)</t>
  </si>
  <si>
    <t>Quantité</t>
  </si>
  <si>
    <t>N°de PRIX</t>
  </si>
  <si>
    <t>T</t>
  </si>
  <si>
    <t xml:space="preserve">FAIT LE                                           A </t>
  </si>
  <si>
    <t>TOTAL HT</t>
  </si>
  <si>
    <t>Cachet et signature de l'entrepremeur</t>
  </si>
  <si>
    <t>TOTAL TTC</t>
  </si>
  <si>
    <t>Coût horaire d'un encadrant de chantier (HO)</t>
  </si>
  <si>
    <t>Coût horaire d'un encadrant de chantier (HNO)</t>
  </si>
  <si>
    <t>Coût horaire d'opérateur de chantier (HO)</t>
  </si>
  <si>
    <t>Coût horaire d'opérateur de chantier (HNO)</t>
  </si>
  <si>
    <t>ENS</t>
  </si>
  <si>
    <t>Réalisation d'un rapport de fin de travaux (RFT) pour travaux SS3</t>
  </si>
  <si>
    <t>U</t>
  </si>
  <si>
    <t>Mesure d'empoussièrement ou contrôle libératoire, y compris évaluation de la VLEP</t>
  </si>
  <si>
    <t>TRAVAUX DE DESAMIANTAGE EN SOUS-SECTION 4 (SS4)</t>
  </si>
  <si>
    <t>Opération ponctuelle sur des matériaux, équipements ou matériels susceptibles de provoquer l'émission de fibres d'amiante
Opération limitée dans le temps et dans l'espace. 
Désamiantage SS4 (mode opératoire en 9 points)</t>
  </si>
  <si>
    <t>FRAIS GENERAUX (minimum, incompressible)</t>
  </si>
  <si>
    <t>Frais d'installation et de gestion de chantier pour une opération SS4 (EPI/EPC, gestion des déchets, mesures libératoires, …)</t>
  </si>
  <si>
    <t>Frais administratifs (mode opératoire, plan de prévention, DOE, BSD, …)</t>
  </si>
  <si>
    <t>TRAVAUX DE PERCAGE</t>
  </si>
  <si>
    <t>Travaux ponctuels de perçage (ex. : par mise en oeuvre d'une poche de gel)</t>
  </si>
  <si>
    <t>Intervention de protection par polyane avant intervention à proximité d'un MCA</t>
  </si>
  <si>
    <t>Intervention de protection par polypropylène soudé</t>
  </si>
  <si>
    <t>OPERATIONS DE RETRAIT</t>
  </si>
  <si>
    <t>Retrait sans grattage de joint, isolant, flocage, mastic, calorifuge, etc.</t>
  </si>
  <si>
    <t>Retrait par désassemblage de matériaux (ex. : tôles ondulées...)</t>
  </si>
  <si>
    <t>Retrait par désassemblage d'un équipement fixé (ex. sanitaires sur cloisons amiantées)</t>
  </si>
  <si>
    <t>Retrait par désassemblage d'un revêtement collé (ex. : dalles vinyles)</t>
  </si>
  <si>
    <t>TRAVAUX PONCTUELS SS4 (par grattage, enlèvement de colle, décroutage…)</t>
  </si>
  <si>
    <t>Travaux SS4 sur support mural (maçonnerie, plâtre, carrelage…)</t>
  </si>
  <si>
    <t>Travaux SS4 sur revêtement plafond (plafond-suspendu, plâtre…)</t>
  </si>
  <si>
    <t>Travaux SS4 sur revêtement de sol (colle, dalles PVC, carrelage…)</t>
  </si>
  <si>
    <t>Travaux SS4 sur produit bitumineux</t>
  </si>
  <si>
    <r>
      <t xml:space="preserve">Travaux SS4 sur canalisation au-dessus du sol - </t>
    </r>
    <r>
      <rPr>
        <sz val="11"/>
        <color rgb="FF000000"/>
        <rFont val="Symbol"/>
        <family val="1"/>
        <charset val="2"/>
      </rPr>
      <t xml:space="preserve">Æ </t>
    </r>
    <r>
      <rPr>
        <sz val="11"/>
        <color rgb="FF000000"/>
        <rFont val="Calibri"/>
        <family val="2"/>
      </rPr>
      <t>≤</t>
    </r>
    <r>
      <rPr>
        <sz val="12.1"/>
        <color rgb="FF000000"/>
        <rFont val="Symbol"/>
        <family val="1"/>
        <charset val="2"/>
      </rPr>
      <t xml:space="preserve"> </t>
    </r>
    <r>
      <rPr>
        <sz val="11"/>
        <color rgb="FF000000"/>
        <rFont val="Calibri"/>
        <family val="2"/>
        <scheme val="minor"/>
      </rPr>
      <t>200 mm</t>
    </r>
  </si>
  <si>
    <r>
      <t xml:space="preserve">Travaux SS4 sur canalisation au-dessus du sol - </t>
    </r>
    <r>
      <rPr>
        <sz val="11"/>
        <color rgb="FF000000"/>
        <rFont val="Symbol"/>
        <family val="1"/>
        <charset val="2"/>
      </rPr>
      <t>Æ &gt;</t>
    </r>
    <r>
      <rPr>
        <sz val="12.1"/>
        <color rgb="FF000000"/>
        <rFont val="Symbol"/>
        <family val="1"/>
        <charset val="2"/>
      </rPr>
      <t xml:space="preserve"> </t>
    </r>
    <r>
      <rPr>
        <sz val="11"/>
        <color rgb="FF000000"/>
        <rFont val="Calibri"/>
        <family val="2"/>
        <scheme val="minor"/>
      </rPr>
      <t>200 mm</t>
    </r>
  </si>
  <si>
    <r>
      <t xml:space="preserve">Travaux SS4 sur canalisation en-dessous du sol (hors travaux de terrassement) - </t>
    </r>
    <r>
      <rPr>
        <sz val="11"/>
        <color rgb="FF000000"/>
        <rFont val="Symbol"/>
        <family val="1"/>
        <charset val="2"/>
      </rPr>
      <t>Æ</t>
    </r>
    <r>
      <rPr>
        <sz val="11"/>
        <color rgb="FF000000"/>
        <rFont val="Calibri"/>
        <family val="2"/>
        <scheme val="minor"/>
      </rPr>
      <t xml:space="preserve"> ≤ 200 mm</t>
    </r>
  </si>
  <si>
    <r>
      <t xml:space="preserve">Travaux SS4 sur canalisation en-dessous du sol (hors travaux de terrassement) - </t>
    </r>
    <r>
      <rPr>
        <sz val="11"/>
        <color rgb="FF000000"/>
        <rFont val="Symbol"/>
        <family val="1"/>
        <charset val="2"/>
      </rPr>
      <t>Æ</t>
    </r>
    <r>
      <rPr>
        <sz val="11"/>
        <color rgb="FF000000"/>
        <rFont val="Calibri"/>
        <family val="2"/>
        <scheme val="minor"/>
      </rPr>
      <t xml:space="preserve"> &gt;200 mm</t>
    </r>
  </si>
  <si>
    <t>TRAVAUX DE DESAMIANTAGE EN SOUS-SECTION 3 (SS3)</t>
  </si>
  <si>
    <t>Travaux de désamiantage réalisés dans le cadre du maintien en condition ou d'un projet de réhabilitation, de démolition, etc.
Opération de retrait ou d'encapsulage de matériaux, d'équipements ou de matériels contenant de l'amiante.
Entreprise certifée COFRAC (QUALIBAT 1552 ou équivalent)
Désamiantage SS3 (plan de retrait en 18 points, mesures environnementales, rapport de fin de travaux)</t>
  </si>
  <si>
    <t>Mise en œuvre d'un sas personnel et confinement (3 compartiments) y compris amené et repli</t>
  </si>
  <si>
    <t>Mise en œuvre d'un sas personnel et confinement (5 compartiments) y compris amené et repli</t>
  </si>
  <si>
    <t>TRAVAUX SUR REVETEMENT DE SOL</t>
  </si>
  <si>
    <r>
      <t xml:space="preserve">Dépose de dalles de sol avec enlèvement de colle - Q </t>
    </r>
    <r>
      <rPr>
        <sz val="11"/>
        <color theme="1"/>
        <rFont val="Calibri"/>
        <family val="2"/>
      </rPr>
      <t>≤ 10 m²</t>
    </r>
  </si>
  <si>
    <r>
      <t xml:space="preserve">Dépose de dalles de sol avec enlèvement de colle - 10 m² &lt; Q </t>
    </r>
    <r>
      <rPr>
        <sz val="11"/>
        <color theme="1"/>
        <rFont val="Calibri"/>
        <family val="2"/>
      </rPr>
      <t>≤ 100 m²</t>
    </r>
  </si>
  <si>
    <r>
      <t>Dépose de dalles de sol avec enlèvement de colle - Q &gt;</t>
    </r>
    <r>
      <rPr>
        <sz val="11"/>
        <color theme="1"/>
        <rFont val="Calibri"/>
        <family val="2"/>
      </rPr>
      <t xml:space="preserve"> 100 m²</t>
    </r>
  </si>
  <si>
    <t xml:space="preserve">Dépose de dalles de sol sans enlèvement de colle - Q ≤ 10 m² </t>
  </si>
  <si>
    <t xml:space="preserve">Dépose de dalles de sol sans enlèvement de colle - 10 m² &lt; Q ≤ 100 m² </t>
  </si>
  <si>
    <t xml:space="preserve">Dépose de dalles de sol sans enlèvement de colle - Q &gt; 100 m² </t>
  </si>
  <si>
    <t>Dépose de carrelage ou faïence avec enlèvement de colle - Q ≤ 10 m²</t>
  </si>
  <si>
    <t xml:space="preserve">Dépose de carrelage ou faïence avec enlèvement de colle - 10 m² &lt; Q ≤ 100 m² </t>
  </si>
  <si>
    <t xml:space="preserve">Dépose de carrelage ou faïence avec enlèvement de colle - Q &gt; 100 m² </t>
  </si>
  <si>
    <t>TRAVAUX SUR FLOCAGE, CALORIFUGE ET JOINTS</t>
  </si>
  <si>
    <t>Dépose de flocage ou équivalent - Q ≤ 10 m²</t>
  </si>
  <si>
    <t>Dépose de flocage ou équivalent - 10 m² &lt; Q ≤ 100 m²</t>
  </si>
  <si>
    <t>Dépose de flocage ou équivalent - Q &gt; 100 m²</t>
  </si>
  <si>
    <t>Dépose de calorifuge ou enduits - Q ≤ 10 ml</t>
  </si>
  <si>
    <t>Dépose de calorifuge ou enduits - 10 ml &lt; Q ≤ 50 ml</t>
  </si>
  <si>
    <t>Dépose de calorifuge ou enduits - Q &gt; 50 ml</t>
  </si>
  <si>
    <t>Dépose de mastics, joints de dilatation, d'étanchéité, etc. par grattage</t>
  </si>
  <si>
    <t>Dépose de joints, garnitures, tresses, clapets coupe-feu... par désassemblage</t>
  </si>
  <si>
    <t>TRAVAUX SUR ELEMENTS DE COUVERTURE, ISOLATION ET FAUX PLAFONDS</t>
  </si>
  <si>
    <t>Dépose de dalles de faux plafonds - Q ≤ 10 m²</t>
  </si>
  <si>
    <t xml:space="preserve">Dépose de dalles de faux plafonds - 10 m² &lt; Q ≤ 100 m² </t>
  </si>
  <si>
    <t xml:space="preserve">Dépose de dalles de faux plafonds - Q &gt; 100 m² </t>
  </si>
  <si>
    <t>Dépose d'isolant de sous-toiture - Q ≤ 10 m²</t>
  </si>
  <si>
    <t xml:space="preserve">Dépose d'isolant de sous-toiture - 10 m² &lt; Q ≤ 100 m² </t>
  </si>
  <si>
    <t xml:space="preserve">Dépose d'isolant de sous-toiture - Q &gt; 100 m² </t>
  </si>
  <si>
    <t>Dépose de tôles ondulées ou ardoises - Q ≤ 10 m²</t>
  </si>
  <si>
    <t xml:space="preserve">Dépose de tôles ondulées ou ardoises - 10 m² &lt; Q ≤ 100 m² </t>
  </si>
  <si>
    <t xml:space="preserve">Dépose de tôles ondulées ou ardoises - Q &gt; 100 m² </t>
  </si>
  <si>
    <t>TRAVAUX SUR ELEMENTS DE CANALISATION ET GROS-ŒUVRE</t>
  </si>
  <si>
    <r>
      <t xml:space="preserve">Dépose de tuyaux en amiante ciment (descentes EU/EP, canalisations…) - </t>
    </r>
    <r>
      <rPr>
        <sz val="11"/>
        <color theme="1"/>
        <rFont val="Symbol"/>
        <family val="1"/>
        <charset val="2"/>
      </rPr>
      <t>Æ</t>
    </r>
    <r>
      <rPr>
        <sz val="10"/>
        <rFont val="Arial"/>
        <family val="2"/>
      </rPr>
      <t xml:space="preserve"> ≤ 200 mm - Q ≤ 10 ml</t>
    </r>
  </si>
  <si>
    <r>
      <t xml:space="preserve">Dépose de tuyaux en amiante ciment (descentes EU/EP, canalisations…) - </t>
    </r>
    <r>
      <rPr>
        <sz val="11"/>
        <color theme="1"/>
        <rFont val="Symbol"/>
        <family val="1"/>
        <charset val="2"/>
      </rPr>
      <t xml:space="preserve">Æ </t>
    </r>
    <r>
      <rPr>
        <sz val="10"/>
        <rFont val="Arial"/>
        <family val="2"/>
      </rPr>
      <t>≤ 200 mm - 10 ml &lt; Q ≤ 50 ml</t>
    </r>
  </si>
  <si>
    <r>
      <t xml:space="preserve">Dépose de tuyaux en amiante ciment (descentes EU/EP, canalisations…) - </t>
    </r>
    <r>
      <rPr>
        <sz val="11"/>
        <color theme="1"/>
        <rFont val="Symbol"/>
        <family val="1"/>
        <charset val="2"/>
      </rPr>
      <t>Æ</t>
    </r>
    <r>
      <rPr>
        <sz val="10"/>
        <rFont val="Arial"/>
        <family val="2"/>
      </rPr>
      <t xml:space="preserve"> ≤ 200 mm - Q &gt; 50 ml</t>
    </r>
  </si>
  <si>
    <r>
      <t xml:space="preserve">Dépose de tuyaux en amiante ciment (descentes EU/EP, canalisations…) - </t>
    </r>
    <r>
      <rPr>
        <sz val="11"/>
        <color theme="1"/>
        <rFont val="Symbol"/>
        <family val="1"/>
        <charset val="2"/>
      </rPr>
      <t>Æ</t>
    </r>
    <r>
      <rPr>
        <sz val="10"/>
        <rFont val="Arial"/>
        <family val="2"/>
      </rPr>
      <t xml:space="preserve"> &gt; 200 mm - Q ≤ 10 ml</t>
    </r>
  </si>
  <si>
    <r>
      <t xml:space="preserve">Dépose de tuyaux en amiante ciment (descentes EU/EP, canalisations…) - </t>
    </r>
    <r>
      <rPr>
        <sz val="11"/>
        <color theme="1"/>
        <rFont val="Symbol"/>
        <family val="1"/>
        <charset val="2"/>
      </rPr>
      <t>Æ</t>
    </r>
    <r>
      <rPr>
        <sz val="10"/>
        <rFont val="Arial"/>
        <family val="2"/>
      </rPr>
      <t xml:space="preserve"> &gt; 200 mm - 10 ml &lt; Q ≤ 50 ml</t>
    </r>
  </si>
  <si>
    <r>
      <t xml:space="preserve">Dépose de tuyaux en amiante ciment (descentes EU/EP, canalisations…) - </t>
    </r>
    <r>
      <rPr>
        <sz val="11"/>
        <color theme="1"/>
        <rFont val="Symbol"/>
        <family val="1"/>
        <charset val="2"/>
      </rPr>
      <t>Æ</t>
    </r>
    <r>
      <rPr>
        <sz val="10"/>
        <rFont val="Arial"/>
        <family val="2"/>
      </rPr>
      <t xml:space="preserve"> &gt; 200 mm - Q &gt; 50 ml</t>
    </r>
  </si>
  <si>
    <t>Dépose de plaques en amiante ciment (panneaux sandwich, cloisons, allèges…) - Q ≤ 10 m²</t>
  </si>
  <si>
    <t>Dépose de plaques en amiante ciment (panneaux sandwich, cloisons, allèges…)  - 10 m² &lt; Q ≤ 100 m²</t>
  </si>
  <si>
    <t>Dépose de plaques en amiante ciment (panneaux sandwich, cloisons, allèges…) - Q &gt; 100 m²</t>
  </si>
  <si>
    <t>Dépose d'élément de coffrage en fibrociment (coffrage perdu, gaines, vide-ordure…) - Q ≤ 10 m²</t>
  </si>
  <si>
    <t>Dépose d'élément de coffrage en fibrociment (coffrage perdu, gaines, vide-ordure…)  - 10 m² &lt; Q ≤ 100 m²</t>
  </si>
  <si>
    <t>Dépose d'élément de coffrage en fibrociment (coffrage perdu, gaines, vide-ordure…) - Q &gt; 100 m²</t>
  </si>
  <si>
    <t>Dépose d'autres éléments en fibrociment (ex. bacs à fleurs, gradins…)</t>
  </si>
  <si>
    <t>TRAVAUX SUR ENROBES ET PRODUITS BITUMINEUX</t>
  </si>
  <si>
    <t>Dépose de toile bitumineuse - Q ≤ 10 m²</t>
  </si>
  <si>
    <t>Dépose de toile bitumineuse  - 10 m² &lt; Q ≤ 100 m²</t>
  </si>
  <si>
    <t>Dépose de toile bitumineuse - Q &gt; 100 m²</t>
  </si>
  <si>
    <t>Dépose d'enrobé routier par sciage ou grattage</t>
  </si>
  <si>
    <t>ELIMINATION DES DECHETS</t>
  </si>
  <si>
    <t>Frais pour élimination d'un déchet en centre de stockage ou inertage
L’entreprise est responsable de ses propres déchets de chantier (EPI, EPC…).
Les quantités sont établies sur justificatifs (CAP et BSD)</t>
  </si>
  <si>
    <t>Elimination des déchets amiantés en ISDD</t>
  </si>
  <si>
    <t>Elimination des déchets amiantés en centre de valorisation par inertage</t>
  </si>
  <si>
    <t>Elimination des déchets amiantés en ISDND</t>
  </si>
  <si>
    <t>Elimination des déchets non amiantés en ISDND ou ISDI</t>
  </si>
  <si>
    <t xml:space="preserve"> les études et calculs nécessaires à l’établissement du projet ;</t>
  </si>
  <si>
    <t>les éventuelles sujétions diverses dues à la coordination des entreprises travaillant sur le même chantier ;</t>
  </si>
  <si>
    <t>la réalisation des installations de chantier (panneau de chantier réglementaire, sanitaires de chantier...) ;</t>
  </si>
  <si>
    <t xml:space="preserve">les frais de mise en place d’échafaudage, de platelage ou de tout autre moyen d’accès aux éléments à démonter ou à décontaminer ;
</t>
  </si>
  <si>
    <t xml:space="preserve">l’ensemble des dépenses de fournitures et de main-d’oeuvre nécessaire à la réalisation et à la terminaison complète des travaux ;
</t>
  </si>
  <si>
    <t xml:space="preserve">les frais de manutention du matériel, de décontamination du matériel et du personnel, d’enlèvement et d’élimination des déchets ;
</t>
  </si>
  <si>
    <t xml:space="preserve">les frais de contrôle et d’analyse de l’atmosphère intérieure et extérieure autant que nécessaire, conformément à la réglementation du travail ;
</t>
  </si>
  <si>
    <t xml:space="preserve">les frais de branchement électrique du chantier (armoire de chantier, appareillage de chantier, branchement et tirage de ligne...) et de mise en oeuvre d’un groupe électrogènede chantier...
</t>
  </si>
  <si>
    <t xml:space="preserve">les frais de contrôle des installations électriques du chantier ;
</t>
  </si>
  <si>
    <t xml:space="preserve">les frais de consommation électrique, eau, carburant... ;
</t>
  </si>
  <si>
    <t xml:space="preserve">les frais de branchement en eau potable ou technique du chantier (réseau, branchement, analyses d'eau...) ;
</t>
  </si>
  <si>
    <t xml:space="preserve">les frais de raccordement en eaux usées de chantier et de ses installations, ainsi que le traitement des eaux avant rejet ;
</t>
  </si>
  <si>
    <t>la réparation des dégâts occasionnés aux chemins, routes, clôtures…</t>
  </si>
  <si>
    <t>Mise en œuvre d'une nacelle de 15 m (y compris amené et repli)</t>
  </si>
  <si>
    <t>Mise en œuvre d'un échafaudage (y compris amené et repli)</t>
  </si>
  <si>
    <t>1/2 j</t>
  </si>
  <si>
    <t>Prestations diverses</t>
  </si>
  <si>
    <t>TRAVAUX DE DEPOLLUTION DE PLOMB</t>
  </si>
  <si>
    <t>Frais d'installation et de gestion de chantier pour une opération de retrait (EPI/EPC, gestion des déchets, mesures libératoires, …)</t>
  </si>
  <si>
    <t>TRAVAUX SUR SUPPORT METALLIQUE</t>
  </si>
  <si>
    <t>TRAVAUX SUR SUPPORT MURAL, PORTES, FENETRES OU PLAFONDS</t>
  </si>
  <si>
    <t>Travaux de retrait de plomb identifiés suite à la réalisation du diagnostic avant travaux dans le cadre du maintien en condition ou d'un projet de réhabilitation, de démolition, etc.
Opération de retrait ou d'encapsulage de matériaux, d'équipements ou de matériels contenant du plomb.
Entreprise certifée COFRAC.
L’entreprise doit définir les modes opératoires appropriés pour intervenir sur les zones ou du plomb est présent. Ces modes opératoires seront définis conformément au guide de l’OPPBTP et seront soumis à validation par le donneur d’ordre.
L’organisation du chantier sera conforme aux prescriptions de l’ED 909 de l’INRS.
L’entreprise réalisera également dans le cadre d’un auto-contrôle les mesures de poussières avant et après travaux  (plan de retrait, mesures environnementales, rapport de fin de travaux).
Mesures libératoires : En fin de travaux, l’entreprise doit effectuer un contrôle d’empoussièrement surfacique sur le sol : le seuil limite supérieur admis par la maîtrise d’ouvrage pour le repli total des installations de chantier et le retour des occupants est de 300 μg/m2. Si les résultats des mesures ne respectent pas ce seuil, l’entreprise doit procéder à un nettoyage fin puis à une nouvelle mesure et ce jusqu’à ce que le résultat de celle-ci reste en dessous du seuil fixé.</t>
  </si>
  <si>
    <t xml:space="preserve">Elimination des déchets de plomb en ISDD </t>
  </si>
  <si>
    <t>Retrait par grattage, décapage mécanique, chimique ou thermique sur support mural (maçonnerie, plâtre, carrelage…etc).</t>
  </si>
  <si>
    <t>Retrait par grattage, décapage mécanique,  chimique ou thermique sur support métalique (plaques, tôles, pièces de charpente…etc).</t>
  </si>
  <si>
    <t>Sous Total  ELIMINATION DES DECHETS</t>
  </si>
  <si>
    <t>Sous Total TRAVAUX DE DEPOLLUTION DE PLOMB</t>
  </si>
  <si>
    <t>Sous Total  TRAVAUX DE DESAMIANTAGE EN SOUS-SECTION 3 (SS3)</t>
  </si>
  <si>
    <t>Sous Total  TRAVAUX DE DESAMIANTAGE EN SOUS-SECTION 4 (SS4)</t>
  </si>
  <si>
    <t>Sous Total  Travaux communs</t>
  </si>
  <si>
    <t>Frais généraux des travaux SS3 (gestion des déchets, mesures libératoires, analyses MEST, …)
désamiantage d'une surface 200&lt;S&lt;500m²</t>
  </si>
  <si>
    <t>Frais généraux des travaux SS3 (gestion des déchets, mesures libératoires, analyses MEST, …)
désamiantage d'une surface S&lt;200 m²</t>
  </si>
  <si>
    <t>Frais généraux des travaux SS3 (gestion des déchets, mesures libératoires, analyses MEST, …)
désamiantage d'une surface S&gt;500m²</t>
  </si>
  <si>
    <t>Frais administratifs (plan de retrait, PPSPS et plan de prévention, VLEP, DOE, BSD, …) désamiantage d'une surface S&lt;200 m²</t>
  </si>
  <si>
    <t>Frais administratifs (plan de retrait, PPSPS et plan de prévention, VLEP, DOE, BSD, …) désamiantage d'une surface  200&lt;S&lt;500m²</t>
  </si>
  <si>
    <t>Frais administratifs (plan de retrait, PPSPS et plan de prévention, VLEP, DOE, BSD, …) désamiantage d'une surface S&gt;500m²</t>
  </si>
  <si>
    <t>Travaux de désamiantage SS4 et SS3 et de retrait de plomb</t>
  </si>
  <si>
    <t>Un rabais sur le prix de vente sera consenti par l'entreprise dans les conditions figurant au tableau ci-dessous. Le rabais s'applique à la totalité de la commande avec M=montant HT de la commande:</t>
  </si>
  <si>
    <r>
      <t xml:space="preserve">-    R1 pour </t>
    </r>
    <r>
      <rPr>
        <i/>
        <sz val="11"/>
        <rFont val="Arial"/>
        <family val="2"/>
      </rPr>
      <t>23 866 348 XPF &lt;M≤ 59 665 871 XPF</t>
    </r>
  </si>
  <si>
    <r>
      <t>-</t>
    </r>
    <r>
      <rPr>
        <sz val="7"/>
        <rFont val="Times New Roman"/>
        <family val="1"/>
      </rPr>
      <t xml:space="preserve">          </t>
    </r>
    <r>
      <rPr>
        <sz val="11"/>
        <rFont val="Arial"/>
        <family val="2"/>
      </rPr>
      <t xml:space="preserve">R2 pour </t>
    </r>
    <r>
      <rPr>
        <i/>
        <sz val="11"/>
        <rFont val="Arial"/>
        <family val="2"/>
      </rPr>
      <t xml:space="preserve">M&gt;59 665 871 XPF </t>
    </r>
  </si>
  <si>
    <t>Total HT</t>
  </si>
  <si>
    <t>MISE EN ŒUVRE DE PROTECTION (Calfeutrage d'un chantier de désamiantage)</t>
  </si>
  <si>
    <t>POLYNESIE FRANÇAISE  
Projet N°DIDPPT25007</t>
  </si>
  <si>
    <t>Polynésie Française - Immeuble des Forces de souvaireneté, de la gendarmerie nationale et logements domaniaux -                                   Accord-cadre à bons de commande multi-attributaire pour la réalisation des travaux de désamiantage en SS3 et SS4, et plomb au profit des formations stationnées dans les emprises militaires et domaniales</t>
  </si>
  <si>
    <t>Bordereau des prix unitaires
Accord-cadre à bons de commande multi-attributaires pour la réalisation des travaux de désamiantage en SS3 et SS4 et de retrait de plomb au profit des formations stationnées dans les emprises militaires et domaniales
Projet N°DIDPPT25007</t>
  </si>
  <si>
    <t xml:space="preserve">                                                                                                                                                                                                                                                   DIDPPT25007                                                                                                                                                                                                                                           Polynésie Française - Immeuble des forces de souveraineté, de la gendarmerie nationale et logements domaniaux - Accord-cadre à bons de commande multi-attributaire pour la réalisation de travaux de désamiantage en SS3 et SS4 et retrait plomb au profit des formations stationnées dans les emprises militaires et domaniales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</si>
</sst>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164" formatCode="00"/>
    <numFmt numFmtId="165" formatCode="#,##0.00\ _F"/>
    <numFmt numFmtId="166" formatCode="000"/>
    <numFmt numFmtId="167" formatCode="#,##0.00&quot; €&quot;;[Red]\-#,##0.00&quot; €&quot;"/>
    <numFmt numFmtId="168" formatCode="#,##0.00&quot; €&quot;"/>
    <numFmt numFmtId="169" formatCode="#,##0.00\ [$XPF]"/>
    <numFmt numFmtId="170" formatCode="#,##0\ [$XPF]"/>
    <numFmt numFmtId="171" formatCode="_-* #,##0\ [$XPF]_-;\-* #,##0\ [$XPF]_-;_-* &quot;-&quot;\ [$XPF]_-;_-@_-"/>
    <numFmt numFmtId="172" formatCode="&quot;T.V.A  &quot;#,##0.00&quot;  %&quot;"/>
    <numFmt numFmtId="173" formatCode="&quot;Remise R1  &quot;#,##0.00&quot;  %&quot;"/>
    <numFmt numFmtId="174" formatCode="&quot;Remise R2  &quot;#,##0.00&quot;  %&quot;"/>
    <numFmt numFmtId="175" formatCode="&quot;Révision prix Rp  &quot;#,##0.00&quot;  %&quot;"/>
    <numFmt numFmtId="176" formatCode="&quot;Prix révisé Pr &quot;#,##0.00&quot;  %&quot;"/>
  </numFmts>
  <fonts count="54" x14ac:knownFonts="1">
    <font>
      <sz val="10"/>
      <name val="Arial"/>
    </font>
    <font>
      <sz val="11"/>
      <color theme="1"/>
      <name val="Calibri"/>
      <family val="2"/>
      <scheme val="minor"/>
    </font>
    <font>
      <b/>
      <sz val="8"/>
      <color indexed="9"/>
      <name val="Arial"/>
      <family val="2"/>
    </font>
    <font>
      <b/>
      <sz val="8"/>
      <name val="Arial"/>
      <family val="2"/>
    </font>
    <font>
      <sz val="8"/>
      <color indexed="9"/>
      <name val="Arial"/>
      <family val="2"/>
    </font>
    <font>
      <sz val="8"/>
      <color indexed="8"/>
      <name val="Arial"/>
      <family val="2"/>
    </font>
    <font>
      <sz val="8"/>
      <name val="Arial"/>
      <family val="2"/>
    </font>
    <font>
      <b/>
      <sz val="14"/>
      <name val="Arial"/>
      <family val="2"/>
    </font>
    <font>
      <b/>
      <sz val="9"/>
      <name val="Arial"/>
      <family val="2"/>
    </font>
    <font>
      <b/>
      <sz val="12"/>
      <name val="Arial"/>
      <family val="2"/>
    </font>
    <font>
      <b/>
      <i/>
      <sz val="12"/>
      <color theme="1"/>
      <name val="Arial"/>
      <family val="2"/>
    </font>
    <font>
      <sz val="10"/>
      <name val="Arial"/>
      <family val="2"/>
    </font>
    <font>
      <b/>
      <sz val="8"/>
      <color indexed="8"/>
      <name val="Arial"/>
      <family val="2"/>
    </font>
    <font>
      <sz val="10"/>
      <name val="Arial"/>
      <family val="2"/>
    </font>
    <font>
      <b/>
      <sz val="10"/>
      <name val="Arial"/>
      <family val="2"/>
    </font>
    <font>
      <sz val="10"/>
      <name val="Times New Roman"/>
      <family val="1"/>
    </font>
    <font>
      <b/>
      <sz val="10"/>
      <name val="Times New Roman"/>
      <family val="1"/>
    </font>
    <font>
      <b/>
      <sz val="14"/>
      <name val="Times New Roman"/>
      <family val="1"/>
    </font>
    <font>
      <b/>
      <u/>
      <sz val="10"/>
      <name val="Times New Roman"/>
      <family val="1"/>
    </font>
    <font>
      <b/>
      <sz val="12"/>
      <name val="Times New Roman"/>
      <family val="1"/>
    </font>
    <font>
      <sz val="12"/>
      <name val="Times New Roman"/>
      <family val="1"/>
    </font>
    <font>
      <sz val="14"/>
      <name val="Times New Roman"/>
      <family val="1"/>
    </font>
    <font>
      <b/>
      <u/>
      <sz val="14"/>
      <name val="Times New Roman"/>
      <family val="1"/>
    </font>
    <font>
      <sz val="8"/>
      <name val="Times New Roman"/>
      <family val="1"/>
    </font>
    <font>
      <b/>
      <sz val="14"/>
      <color rgb="FFFF0000"/>
      <name val="Times New Roman"/>
      <family val="1"/>
    </font>
    <font>
      <b/>
      <sz val="28"/>
      <name val="Wingdings"/>
      <charset val="2"/>
    </font>
    <font>
      <b/>
      <u/>
      <sz val="16"/>
      <name val="Times New Roman"/>
      <family val="1"/>
    </font>
    <font>
      <b/>
      <sz val="16"/>
      <color rgb="FFFF0000"/>
      <name val="Times New Roman"/>
      <family val="1"/>
    </font>
    <font>
      <u/>
      <sz val="14"/>
      <name val="Times New Roman"/>
      <family val="1"/>
    </font>
    <font>
      <b/>
      <u/>
      <sz val="18"/>
      <color theme="3"/>
      <name val="Impact"/>
      <family val="2"/>
    </font>
    <font>
      <b/>
      <u/>
      <sz val="16"/>
      <color theme="3"/>
      <name val="Times New Roman"/>
      <family val="1"/>
    </font>
    <font>
      <b/>
      <u/>
      <sz val="14"/>
      <color theme="3"/>
      <name val="Times New Roman"/>
      <family val="1"/>
    </font>
    <font>
      <sz val="12"/>
      <color theme="3"/>
      <name val="Times New Roman"/>
      <family val="1"/>
    </font>
    <font>
      <b/>
      <i/>
      <u/>
      <sz val="12"/>
      <color theme="3"/>
      <name val="Times New Roman"/>
      <family val="1"/>
    </font>
    <font>
      <b/>
      <sz val="14"/>
      <color theme="3"/>
      <name val="Times New Roman"/>
      <family val="1"/>
    </font>
    <font>
      <sz val="10"/>
      <color theme="3"/>
      <name val="Arial"/>
      <family val="2"/>
    </font>
    <font>
      <sz val="10"/>
      <color theme="3"/>
      <name val="Times New Roman"/>
      <family val="1"/>
    </font>
    <font>
      <u/>
      <sz val="10"/>
      <color theme="3"/>
      <name val="Times New Roman"/>
      <family val="1"/>
    </font>
    <font>
      <b/>
      <sz val="10"/>
      <color theme="3"/>
      <name val="Arial"/>
      <family val="2"/>
    </font>
    <font>
      <b/>
      <sz val="28"/>
      <color theme="3"/>
      <name val="Wingdings"/>
      <charset val="2"/>
    </font>
    <font>
      <b/>
      <sz val="22"/>
      <color theme="3"/>
      <name val="Times New Roman"/>
      <family val="1"/>
    </font>
    <font>
      <b/>
      <sz val="10"/>
      <color theme="3"/>
      <name val="Times New Roman"/>
      <family val="1"/>
    </font>
    <font>
      <sz val="11"/>
      <color rgb="FF000000"/>
      <name val="Calibri"/>
      <family val="2"/>
      <scheme val="minor"/>
    </font>
    <font>
      <sz val="11"/>
      <color rgb="FF000000"/>
      <name val="Symbol"/>
      <family val="1"/>
      <charset val="2"/>
    </font>
    <font>
      <sz val="11"/>
      <color rgb="FF000000"/>
      <name val="Calibri"/>
      <family val="2"/>
    </font>
    <font>
      <sz val="12.1"/>
      <color rgb="FF000000"/>
      <name val="Symbol"/>
      <family val="1"/>
      <charset val="2"/>
    </font>
    <font>
      <sz val="11"/>
      <color theme="1"/>
      <name val="Calibri"/>
      <family val="2"/>
    </font>
    <font>
      <sz val="11"/>
      <color theme="1"/>
      <name val="Symbol"/>
      <family val="1"/>
      <charset val="2"/>
    </font>
    <font>
      <b/>
      <sz val="12"/>
      <color indexed="8"/>
      <name val="Arial"/>
      <family val="2"/>
    </font>
    <font>
      <sz val="11"/>
      <name val="Arial"/>
      <family val="2"/>
    </font>
    <font>
      <sz val="9"/>
      <name val="Arial"/>
      <family val="2"/>
    </font>
    <font>
      <i/>
      <sz val="11"/>
      <name val="Arial"/>
      <family val="2"/>
    </font>
    <font>
      <sz val="11"/>
      <name val="Times New Roman"/>
      <family val="1"/>
    </font>
    <font>
      <sz val="7"/>
      <name val="Times New Roman"/>
      <family val="1"/>
    </font>
  </fonts>
  <fills count="16">
    <fill>
      <patternFill patternType="none"/>
    </fill>
    <fill>
      <patternFill patternType="gray125"/>
    </fill>
    <fill>
      <patternFill patternType="solid">
        <fgColor indexed="9"/>
        <bgColor indexed="64"/>
      </patternFill>
    </fill>
    <fill>
      <patternFill patternType="solid">
        <fgColor rgb="FF00206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indexed="22"/>
        <bgColor indexed="31"/>
      </patternFill>
    </fill>
    <fill>
      <patternFill patternType="solid">
        <fgColor indexed="9"/>
        <bgColor indexed="26"/>
      </patternFill>
    </fill>
    <fill>
      <patternFill patternType="solid">
        <fgColor theme="4" tint="0.79998168889431442"/>
        <bgColor indexed="31"/>
      </patternFill>
    </fill>
    <fill>
      <patternFill patternType="solid">
        <fgColor theme="6" tint="0.79998168889431442"/>
        <bgColor indexed="64"/>
      </patternFill>
    </fill>
    <fill>
      <patternFill patternType="solid">
        <fgColor theme="0" tint="-0.14999847407452621"/>
        <bgColor indexed="31"/>
      </patternFill>
    </fill>
    <fill>
      <patternFill patternType="solid">
        <fgColor theme="3" tint="0.79998168889431442"/>
        <bgColor indexed="64"/>
      </patternFill>
    </fill>
    <fill>
      <patternFill patternType="solid">
        <fgColor theme="8" tint="0.79998168889431442"/>
        <bgColor indexed="64"/>
      </patternFill>
    </fill>
    <fill>
      <patternFill patternType="solid">
        <fgColor theme="8" tint="0.79998168889431442"/>
        <bgColor indexed="26"/>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thin">
        <color indexed="8"/>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22"/>
      </right>
      <top/>
      <bottom/>
      <diagonal/>
    </border>
    <border>
      <left/>
      <right/>
      <top/>
      <bottom style="double">
        <color indexed="8"/>
      </bottom>
      <diagonal/>
    </border>
    <border>
      <left/>
      <right/>
      <top style="double">
        <color indexed="8"/>
      </top>
      <bottom/>
      <diagonal/>
    </border>
    <border>
      <left/>
      <right style="double">
        <color indexed="8"/>
      </right>
      <top style="double">
        <color indexed="8"/>
      </top>
      <bottom/>
      <diagonal/>
    </border>
    <border>
      <left/>
      <right style="double">
        <color indexed="8"/>
      </right>
      <top/>
      <bottom/>
      <diagonal/>
    </border>
    <border>
      <left/>
      <right style="double">
        <color indexed="8"/>
      </right>
      <top/>
      <bottom style="double">
        <color indexed="8"/>
      </bottom>
      <diagonal/>
    </border>
    <border>
      <left style="double">
        <color indexed="8"/>
      </left>
      <right/>
      <top style="double">
        <color indexed="8"/>
      </top>
      <bottom/>
      <diagonal/>
    </border>
    <border>
      <left style="double">
        <color indexed="8"/>
      </left>
      <right/>
      <top/>
      <bottom/>
      <diagonal/>
    </border>
    <border>
      <left style="double">
        <color indexed="8"/>
      </left>
      <right/>
      <top/>
      <bottom style="double">
        <color indexed="8"/>
      </bottom>
      <diagonal/>
    </border>
    <border>
      <left style="double">
        <color indexed="8"/>
      </left>
      <right style="thin">
        <color indexed="8"/>
      </right>
      <top style="thin">
        <color indexed="8"/>
      </top>
      <bottom style="thin">
        <color indexed="8"/>
      </bottom>
      <diagonal/>
    </border>
    <border>
      <left style="double">
        <color indexed="8"/>
      </left>
      <right style="thin">
        <color indexed="8"/>
      </right>
      <top style="double">
        <color indexed="8"/>
      </top>
      <bottom style="thin">
        <color indexed="8"/>
      </bottom>
      <diagonal/>
    </border>
    <border>
      <left style="thin">
        <color auto="1"/>
      </left>
      <right style="thin">
        <color auto="1"/>
      </right>
      <top style="thin">
        <color auto="1"/>
      </top>
      <bottom style="thin">
        <color auto="1"/>
      </bottom>
      <diagonal/>
    </border>
    <border>
      <left style="double">
        <color indexed="8"/>
      </left>
      <right style="thin">
        <color indexed="8"/>
      </right>
      <top style="thin">
        <color indexed="8"/>
      </top>
      <bottom style="double">
        <color indexed="8"/>
      </bottom>
      <diagonal/>
    </border>
  </borders>
  <cellStyleXfs count="5">
    <xf numFmtId="0" fontId="0" fillId="0" borderId="0"/>
    <xf numFmtId="9" fontId="11" fillId="0" borderId="0" applyFont="0" applyFill="0" applyBorder="0" applyAlignment="0" applyProtection="0"/>
    <xf numFmtId="0" fontId="1" fillId="0" borderId="0"/>
    <xf numFmtId="0" fontId="11" fillId="0" borderId="0"/>
    <xf numFmtId="44" fontId="13" fillId="0" borderId="0" applyFont="0" applyFill="0" applyBorder="0" applyAlignment="0" applyProtection="0"/>
  </cellStyleXfs>
  <cellXfs count="230">
    <xf numFmtId="0" fontId="0" fillId="0" borderId="0" xfId="0"/>
    <xf numFmtId="0" fontId="6" fillId="0" borderId="0" xfId="0" applyFont="1" applyBorder="1" applyAlignment="1">
      <alignment horizontal="center" vertical="center" wrapText="1"/>
    </xf>
    <xf numFmtId="165" fontId="6" fillId="0" borderId="0" xfId="0" applyNumberFormat="1" applyFont="1" applyBorder="1" applyAlignment="1">
      <alignment horizontal="center" vertical="center" wrapText="1"/>
    </xf>
    <xf numFmtId="4" fontId="0" fillId="0" borderId="0" xfId="0" applyNumberFormat="1" applyBorder="1" applyAlignment="1">
      <alignment horizontal="center" vertical="center" wrapText="1"/>
    </xf>
    <xf numFmtId="164" fontId="6" fillId="0" borderId="5" xfId="0" applyNumberFormat="1" applyFont="1" applyBorder="1" applyAlignment="1">
      <alignment horizontal="center" vertical="center"/>
    </xf>
    <xf numFmtId="0" fontId="6" fillId="0" borderId="4" xfId="0" applyFont="1" applyFill="1" applyBorder="1" applyAlignment="1" applyProtection="1">
      <alignment horizontal="justify" vertical="center" wrapText="1"/>
    </xf>
    <xf numFmtId="0" fontId="6" fillId="0" borderId="3" xfId="0" applyFont="1" applyFill="1" applyBorder="1" applyAlignment="1" applyProtection="1">
      <alignment horizontal="center" vertical="center" wrapText="1"/>
    </xf>
    <xf numFmtId="166" fontId="5" fillId="0" borderId="3" xfId="0" applyNumberFormat="1" applyFont="1" applyFill="1" applyBorder="1" applyAlignment="1" applyProtection="1">
      <alignment horizontal="center" vertical="center" wrapText="1"/>
    </xf>
    <xf numFmtId="0" fontId="5" fillId="0" borderId="3" xfId="0" applyFont="1" applyFill="1" applyBorder="1" applyAlignment="1" applyProtection="1">
      <alignment horizontal="left" vertical="center" wrapText="1"/>
    </xf>
    <xf numFmtId="0" fontId="5" fillId="0" borderId="3" xfId="0"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protection locked="0" hidden="1"/>
    </xf>
    <xf numFmtId="164" fontId="4" fillId="4" borderId="3" xfId="0" applyNumberFormat="1" applyFont="1" applyFill="1" applyBorder="1" applyAlignment="1" applyProtection="1">
      <alignment horizontal="center" vertical="center" wrapText="1"/>
    </xf>
    <xf numFmtId="0" fontId="4" fillId="4" borderId="3" xfId="0" applyFont="1" applyFill="1" applyBorder="1" applyAlignment="1" applyProtection="1">
      <alignment horizontal="center" vertical="center" wrapText="1"/>
    </xf>
    <xf numFmtId="165" fontId="4" fillId="4" borderId="3" xfId="0" applyNumberFormat="1" applyFont="1" applyFill="1" applyBorder="1" applyAlignment="1" applyProtection="1">
      <alignment horizontal="center" vertical="center" wrapText="1"/>
      <protection locked="0"/>
    </xf>
    <xf numFmtId="164" fontId="5" fillId="5" borderId="3" xfId="0" applyNumberFormat="1"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165" fontId="5" fillId="5" borderId="3" xfId="0" applyNumberFormat="1" applyFont="1" applyFill="1" applyBorder="1" applyAlignment="1" applyProtection="1">
      <alignment horizontal="center" vertical="center" wrapText="1"/>
      <protection locked="0"/>
    </xf>
    <xf numFmtId="0" fontId="0" fillId="0" borderId="0" xfId="0" applyAlignment="1">
      <alignment horizontal="center"/>
    </xf>
    <xf numFmtId="0" fontId="0" fillId="0" borderId="0" xfId="0" applyAlignment="1" applyProtection="1">
      <alignment horizontal="center" vertical="center" wrapText="1"/>
    </xf>
    <xf numFmtId="0" fontId="7" fillId="8" borderId="0" xfId="0" applyFont="1" applyFill="1" applyAlignment="1" applyProtection="1">
      <alignment horizontal="center"/>
      <protection locked="0"/>
    </xf>
    <xf numFmtId="0" fontId="0" fillId="0" borderId="0" xfId="0" applyProtection="1"/>
    <xf numFmtId="0" fontId="0" fillId="0" borderId="0" xfId="0" applyAlignment="1">
      <alignment horizontal="center" vertical="center"/>
    </xf>
    <xf numFmtId="0" fontId="0" fillId="0" borderId="0" xfId="0" applyAlignment="1" applyProtection="1">
      <alignment horizontal="left" vertical="center" wrapText="1"/>
    </xf>
    <xf numFmtId="0" fontId="0" fillId="0" borderId="0" xfId="0" applyFont="1" applyAlignment="1" applyProtection="1">
      <alignment horizontal="right" vertical="center" wrapText="1"/>
    </xf>
    <xf numFmtId="0" fontId="0" fillId="0" borderId="0" xfId="0" applyFont="1" applyAlignment="1" applyProtection="1">
      <alignment horizontal="right"/>
    </xf>
    <xf numFmtId="0" fontId="0" fillId="0" borderId="8" xfId="0" applyFont="1" applyBorder="1" applyAlignment="1" applyProtection="1">
      <alignment horizontal="center" vertical="center" wrapText="1"/>
      <protection hidden="1"/>
    </xf>
    <xf numFmtId="0" fontId="0" fillId="0" borderId="0" xfId="0" applyAlignment="1" applyProtection="1">
      <alignment horizontal="left" vertical="top"/>
    </xf>
    <xf numFmtId="0" fontId="0" fillId="0" borderId="0" xfId="0" applyAlignment="1" applyProtection="1">
      <alignment horizontal="center" vertical="center" wrapText="1"/>
      <protection hidden="1"/>
    </xf>
    <xf numFmtId="0" fontId="0" fillId="0" borderId="0" xfId="0" applyBorder="1" applyAlignment="1" applyProtection="1">
      <alignment horizontal="center" vertical="top" wrapText="1"/>
      <protection hidden="1"/>
    </xf>
    <xf numFmtId="0" fontId="0" fillId="0" borderId="0" xfId="0" applyProtection="1">
      <protection hidden="1"/>
    </xf>
    <xf numFmtId="0" fontId="0" fillId="0" borderId="0" xfId="0" applyFont="1" applyAlignment="1">
      <alignment horizontal="center" vertical="center" wrapText="1"/>
    </xf>
    <xf numFmtId="0" fontId="15" fillId="0" borderId="0" xfId="0" applyFont="1" applyBorder="1" applyProtection="1">
      <protection hidden="1"/>
    </xf>
    <xf numFmtId="4" fontId="15" fillId="0" borderId="0" xfId="0" applyNumberFormat="1" applyFont="1" applyBorder="1" applyProtection="1">
      <protection hidden="1"/>
    </xf>
    <xf numFmtId="0" fontId="15" fillId="0" borderId="0" xfId="0" applyFont="1" applyBorder="1" applyAlignment="1" applyProtection="1">
      <alignment horizontal="center" vertical="center"/>
      <protection hidden="1"/>
    </xf>
    <xf numFmtId="0" fontId="15" fillId="0" borderId="0" xfId="0" applyFont="1" applyAlignment="1" applyProtection="1">
      <alignment horizontal="center" vertical="center"/>
      <protection hidden="1"/>
    </xf>
    <xf numFmtId="0" fontId="15" fillId="0" borderId="0" xfId="0" applyFont="1" applyAlignment="1" applyProtection="1">
      <protection hidden="1"/>
    </xf>
    <xf numFmtId="0" fontId="15" fillId="0" borderId="0" xfId="0" applyFont="1" applyAlignment="1" applyProtection="1">
      <alignment horizontal="justify" vertical="center" wrapText="1"/>
      <protection hidden="1"/>
    </xf>
    <xf numFmtId="0" fontId="15" fillId="0" borderId="0" xfId="0" applyFont="1" applyAlignment="1" applyProtection="1">
      <alignment horizontal="center"/>
      <protection hidden="1"/>
    </xf>
    <xf numFmtId="3" fontId="15" fillId="0" borderId="0" xfId="0" applyNumberFormat="1" applyFont="1" applyAlignment="1" applyProtection="1">
      <alignment horizontal="center"/>
      <protection hidden="1"/>
    </xf>
    <xf numFmtId="168" fontId="15" fillId="0" borderId="0" xfId="0" applyNumberFormat="1" applyFont="1" applyAlignment="1" applyProtection="1">
      <alignment horizontal="center"/>
      <protection hidden="1"/>
    </xf>
    <xf numFmtId="167" fontId="15" fillId="0" borderId="0" xfId="0" applyNumberFormat="1" applyFont="1" applyAlignment="1" applyProtection="1">
      <alignment horizontal="center"/>
      <protection hidden="1"/>
    </xf>
    <xf numFmtId="4" fontId="0" fillId="0" borderId="0" xfId="0" applyNumberFormat="1" applyAlignment="1">
      <alignment horizontal="center"/>
    </xf>
    <xf numFmtId="0" fontId="18" fillId="0" borderId="0" xfId="0" applyFont="1" applyAlignment="1">
      <alignment horizontal="center" vertical="center"/>
    </xf>
    <xf numFmtId="0" fontId="0" fillId="0" borderId="0" xfId="0" applyAlignment="1">
      <alignment vertical="center"/>
    </xf>
    <xf numFmtId="0" fontId="15" fillId="0" borderId="0" xfId="0" applyFont="1" applyAlignment="1">
      <alignment horizontal="center" vertical="center"/>
    </xf>
    <xf numFmtId="0" fontId="17"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left" vertical="center" wrapText="1"/>
    </xf>
    <xf numFmtId="0" fontId="23" fillId="0" borderId="0" xfId="0" applyFont="1" applyAlignment="1">
      <alignment horizontal="justify" wrapText="1"/>
    </xf>
    <xf numFmtId="0" fontId="23" fillId="0" borderId="0" xfId="0" applyFont="1" applyAlignment="1">
      <alignment wrapText="1"/>
    </xf>
    <xf numFmtId="0" fontId="23" fillId="0" borderId="14" xfId="0" applyFont="1" applyBorder="1" applyAlignment="1">
      <alignment horizontal="justify" wrapText="1"/>
    </xf>
    <xf numFmtId="0" fontId="0" fillId="0" borderId="15" xfId="0" applyBorder="1" applyAlignment="1">
      <alignment vertical="center"/>
    </xf>
    <xf numFmtId="0" fontId="0" fillId="0" borderId="16" xfId="0" applyBorder="1" applyAlignment="1">
      <alignment vertical="center"/>
    </xf>
    <xf numFmtId="0" fontId="17" fillId="0" borderId="13" xfId="0" applyFont="1" applyBorder="1" applyAlignment="1">
      <alignment horizontal="center" wrapText="1"/>
    </xf>
    <xf numFmtId="0" fontId="0" fillId="0" borderId="0" xfId="0" applyBorder="1" applyAlignment="1">
      <alignment horizontal="center" vertical="center"/>
    </xf>
    <xf numFmtId="0" fontId="0" fillId="0" borderId="9" xfId="0" applyBorder="1" applyAlignment="1">
      <alignment horizontal="center" vertical="center"/>
    </xf>
    <xf numFmtId="0" fontId="25" fillId="0" borderId="17"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26" fillId="0" borderId="0" xfId="0" applyFont="1" applyAlignment="1">
      <alignment horizontal="justify"/>
    </xf>
    <xf numFmtId="0" fontId="21" fillId="0" borderId="0" xfId="0" applyFont="1" applyAlignment="1">
      <alignment horizontal="justify"/>
    </xf>
    <xf numFmtId="0" fontId="22" fillId="0" borderId="0" xfId="0" applyFont="1" applyAlignment="1">
      <alignment horizontal="justify"/>
    </xf>
    <xf numFmtId="0" fontId="15" fillId="0" borderId="0" xfId="0" applyFont="1"/>
    <xf numFmtId="0" fontId="15" fillId="0" borderId="0" xfId="0" applyFont="1" applyBorder="1"/>
    <xf numFmtId="0" fontId="0" fillId="0" borderId="0" xfId="0" applyBorder="1" applyAlignment="1">
      <alignment vertical="center"/>
    </xf>
    <xf numFmtId="0" fontId="15" fillId="0" borderId="0" xfId="0" applyFont="1" applyBorder="1" applyAlignment="1">
      <alignment horizontal="center"/>
    </xf>
    <xf numFmtId="0" fontId="21" fillId="0" borderId="0" xfId="0" applyFont="1"/>
    <xf numFmtId="0" fontId="21" fillId="0" borderId="0" xfId="0" applyFont="1" applyAlignment="1">
      <alignment horizontal="center" vertical="center" wrapText="1"/>
    </xf>
    <xf numFmtId="0" fontId="12" fillId="5" borderId="3" xfId="0" applyFont="1" applyFill="1" applyBorder="1" applyAlignment="1" applyProtection="1">
      <alignment horizontal="left" vertical="center" wrapText="1"/>
    </xf>
    <xf numFmtId="0" fontId="2" fillId="4" borderId="3" xfId="0" applyFont="1" applyFill="1" applyBorder="1" applyAlignment="1" applyProtection="1">
      <alignment horizontal="left" vertical="center" wrapText="1"/>
    </xf>
    <xf numFmtId="44" fontId="5" fillId="0" borderId="3" xfId="4" applyFont="1" applyFill="1" applyBorder="1" applyAlignment="1" applyProtection="1">
      <alignment horizontal="center" vertical="center" wrapText="1"/>
      <protection locked="0"/>
    </xf>
    <xf numFmtId="169" fontId="5" fillId="11" borderId="3" xfId="0" applyNumberFormat="1" applyFont="1" applyFill="1" applyBorder="1" applyAlignment="1" applyProtection="1">
      <alignment horizontal="center" vertical="center" wrapText="1"/>
      <protection locked="0"/>
    </xf>
    <xf numFmtId="170" fontId="5" fillId="11" borderId="3" xfId="0" applyNumberFormat="1" applyFont="1" applyFill="1" applyBorder="1" applyAlignment="1" applyProtection="1">
      <alignment horizontal="center" vertical="center" wrapText="1"/>
      <protection locked="0"/>
    </xf>
    <xf numFmtId="0" fontId="4" fillId="3" borderId="3" xfId="2" applyFont="1" applyFill="1" applyBorder="1" applyAlignment="1" applyProtection="1">
      <alignment horizontal="center" vertical="center" wrapText="1"/>
      <protection hidden="1"/>
    </xf>
    <xf numFmtId="0" fontId="4" fillId="4" borderId="3" xfId="2" applyFont="1" applyFill="1" applyBorder="1" applyAlignment="1" applyProtection="1">
      <alignment horizontal="center" vertical="center" wrapText="1"/>
      <protection hidden="1"/>
    </xf>
    <xf numFmtId="165" fontId="5" fillId="5" borderId="3" xfId="0" applyNumberFormat="1" applyFont="1" applyFill="1" applyBorder="1" applyAlignment="1" applyProtection="1">
      <alignment horizontal="left" vertical="center" wrapText="1"/>
      <protection locked="0"/>
    </xf>
    <xf numFmtId="165" fontId="12" fillId="5" borderId="3" xfId="0" applyNumberFormat="1" applyFont="1" applyFill="1" applyBorder="1" applyAlignment="1" applyProtection="1">
      <alignment horizontal="left" vertical="center" wrapText="1"/>
      <protection locked="0"/>
    </xf>
    <xf numFmtId="0" fontId="0" fillId="0" borderId="29" xfId="0" applyBorder="1" applyAlignment="1" applyProtection="1">
      <alignment horizontal="center" vertical="top" wrapText="1"/>
      <protection hidden="1"/>
    </xf>
    <xf numFmtId="0" fontId="15" fillId="0" borderId="0" xfId="0" applyFont="1" applyAlignment="1">
      <alignment horizontal="center" vertical="top" wrapText="1"/>
    </xf>
    <xf numFmtId="44" fontId="5" fillId="0" borderId="0" xfId="4" applyFont="1" applyFill="1" applyBorder="1" applyAlignment="1" applyProtection="1">
      <alignment horizontal="center" vertical="center" wrapText="1"/>
      <protection locked="0"/>
    </xf>
    <xf numFmtId="0" fontId="21" fillId="0" borderId="0" xfId="0" applyFont="1" applyBorder="1" applyAlignment="1">
      <alignment horizontal="left" vertical="center" wrapText="1"/>
    </xf>
    <xf numFmtId="0" fontId="21" fillId="0" borderId="0" xfId="0" applyFont="1" applyAlignment="1">
      <alignment wrapText="1"/>
    </xf>
    <xf numFmtId="44" fontId="5" fillId="0" borderId="3" xfId="4" applyFont="1" applyFill="1" applyBorder="1" applyAlignment="1" applyProtection="1">
      <alignment horizontal="center" vertical="center" wrapText="1"/>
    </xf>
    <xf numFmtId="165" fontId="4" fillId="4" borderId="3" xfId="0" applyNumberFormat="1" applyFont="1" applyFill="1" applyBorder="1" applyAlignment="1" applyProtection="1">
      <alignment horizontal="center" vertical="center" wrapText="1"/>
    </xf>
    <xf numFmtId="165" fontId="5" fillId="5" borderId="3" xfId="0" applyNumberFormat="1" applyFont="1" applyFill="1" applyBorder="1" applyAlignment="1" applyProtection="1">
      <alignment horizontal="center" vertical="center" wrapText="1"/>
    </xf>
    <xf numFmtId="0" fontId="4" fillId="3" borderId="3" xfId="2" applyFont="1" applyFill="1" applyBorder="1" applyAlignment="1" applyProtection="1">
      <alignment horizontal="center" vertical="center" wrapText="1"/>
    </xf>
    <xf numFmtId="165" fontId="12" fillId="5" borderId="3" xfId="0" applyNumberFormat="1" applyFont="1" applyFill="1" applyBorder="1" applyAlignment="1" applyProtection="1">
      <alignment horizontal="left" vertical="center" wrapText="1"/>
    </xf>
    <xf numFmtId="0" fontId="12" fillId="2" borderId="7"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2" fontId="12" fillId="2" borderId="7" xfId="0" applyNumberFormat="1" applyFont="1" applyFill="1" applyBorder="1" applyAlignment="1" applyProtection="1">
      <alignment horizontal="center" vertical="center" wrapText="1"/>
    </xf>
    <xf numFmtId="166" fontId="2" fillId="3" borderId="3" xfId="0" applyNumberFormat="1" applyFont="1" applyFill="1" applyBorder="1" applyAlignment="1" applyProtection="1">
      <alignment horizontal="center" vertical="center" wrapText="1"/>
    </xf>
    <xf numFmtId="0" fontId="2" fillId="3" borderId="3" xfId="0" applyFont="1" applyFill="1" applyBorder="1" applyAlignment="1" applyProtection="1">
      <alignment horizontal="justify" vertical="center" wrapText="1"/>
    </xf>
    <xf numFmtId="0" fontId="2" fillId="3" borderId="3" xfId="0" applyFont="1" applyFill="1" applyBorder="1" applyAlignment="1" applyProtection="1">
      <alignment horizontal="center" vertical="center" wrapText="1"/>
    </xf>
    <xf numFmtId="0" fontId="6" fillId="6" borderId="3" xfId="2" applyFont="1" applyFill="1" applyBorder="1" applyAlignment="1" applyProtection="1">
      <alignment horizontal="center" vertical="center" wrapText="1"/>
    </xf>
    <xf numFmtId="166" fontId="6" fillId="3" borderId="3" xfId="2" applyNumberFormat="1" applyFont="1" applyFill="1" applyBorder="1" applyAlignment="1" applyProtection="1">
      <alignment horizontal="center" vertical="center" wrapText="1"/>
    </xf>
    <xf numFmtId="0" fontId="2" fillId="3" borderId="3" xfId="2" applyFont="1" applyFill="1" applyBorder="1" applyAlignment="1" applyProtection="1">
      <alignment horizontal="justify" vertical="center" wrapText="1"/>
    </xf>
    <xf numFmtId="166" fontId="6" fillId="4" borderId="3" xfId="2" applyNumberFormat="1" applyFont="1" applyFill="1" applyBorder="1" applyAlignment="1" applyProtection="1">
      <alignment horizontal="center" vertical="center" wrapText="1"/>
    </xf>
    <xf numFmtId="0" fontId="2" fillId="4" borderId="3" xfId="2" applyFont="1" applyFill="1" applyBorder="1" applyAlignment="1" applyProtection="1">
      <alignment horizontal="justify" vertical="center" wrapText="1"/>
    </xf>
    <xf numFmtId="0" fontId="4" fillId="4" borderId="3" xfId="2" applyFont="1" applyFill="1" applyBorder="1" applyAlignment="1" applyProtection="1">
      <alignment horizontal="center" vertical="center" wrapText="1"/>
    </xf>
    <xf numFmtId="165" fontId="5" fillId="5" borderId="3" xfId="0" applyNumberFormat="1" applyFont="1" applyFill="1" applyBorder="1" applyAlignment="1" applyProtection="1">
      <alignment horizontal="left" vertical="center" wrapText="1"/>
    </xf>
    <xf numFmtId="0" fontId="6" fillId="0" borderId="3" xfId="2" applyFont="1" applyBorder="1" applyAlignment="1" applyProtection="1">
      <alignment horizontal="justify" vertical="center" wrapText="1"/>
    </xf>
    <xf numFmtId="0" fontId="6" fillId="0" borderId="3" xfId="2" applyFont="1" applyBorder="1" applyAlignment="1" applyProtection="1">
      <alignment horizontal="center" vertical="center" wrapText="1"/>
    </xf>
    <xf numFmtId="0" fontId="15" fillId="0" borderId="34" xfId="0" applyNumberFormat="1" applyFont="1" applyFill="1" applyBorder="1" applyAlignment="1" applyProtection="1">
      <alignment vertical="center" wrapText="1"/>
      <protection locked="0" hidden="1"/>
    </xf>
    <xf numFmtId="0" fontId="15" fillId="0" borderId="30" xfId="0" applyFont="1" applyFill="1" applyBorder="1" applyAlignment="1" applyProtection="1">
      <alignment vertical="center" wrapText="1"/>
      <protection locked="0" hidden="1"/>
    </xf>
    <xf numFmtId="4" fontId="15" fillId="0" borderId="31" xfId="0" applyNumberFormat="1" applyFont="1" applyFill="1" applyBorder="1" applyAlignment="1" applyProtection="1">
      <alignment vertical="center" wrapText="1"/>
      <protection locked="0" hidden="1"/>
    </xf>
    <xf numFmtId="0" fontId="15" fillId="0" borderId="35" xfId="0" applyNumberFormat="1" applyFont="1" applyFill="1" applyBorder="1" applyAlignment="1" applyProtection="1">
      <alignment vertical="center" wrapText="1"/>
      <protection locked="0" hidden="1"/>
    </xf>
    <xf numFmtId="0" fontId="15" fillId="0" borderId="0" xfId="0" applyFont="1" applyFill="1" applyBorder="1" applyAlignment="1" applyProtection="1">
      <alignment vertical="center" wrapText="1"/>
      <protection locked="0" hidden="1"/>
    </xf>
    <xf numFmtId="4" fontId="15" fillId="0" borderId="32" xfId="0" applyNumberFormat="1" applyFont="1" applyFill="1" applyBorder="1" applyAlignment="1" applyProtection="1">
      <alignment vertical="center" wrapText="1"/>
      <protection locked="0" hidden="1"/>
    </xf>
    <xf numFmtId="0" fontId="15" fillId="0" borderId="36" xfId="0" applyNumberFormat="1" applyFont="1" applyFill="1" applyBorder="1" applyAlignment="1" applyProtection="1">
      <alignment vertical="center" wrapText="1"/>
      <protection locked="0" hidden="1"/>
    </xf>
    <xf numFmtId="0" fontId="15" fillId="0" borderId="29" xfId="0" applyFont="1" applyFill="1" applyBorder="1" applyAlignment="1" applyProtection="1">
      <alignment vertical="center" wrapText="1"/>
      <protection locked="0" hidden="1"/>
    </xf>
    <xf numFmtId="4" fontId="15" fillId="0" borderId="33" xfId="0" applyNumberFormat="1" applyFont="1" applyFill="1" applyBorder="1" applyAlignment="1" applyProtection="1">
      <alignment vertical="center" wrapText="1"/>
      <protection locked="0" hidden="1"/>
    </xf>
    <xf numFmtId="0" fontId="0" fillId="11" borderId="8" xfId="0" applyFont="1" applyFill="1" applyBorder="1" applyAlignment="1" applyProtection="1">
      <alignment horizontal="center" vertical="center" wrapText="1"/>
      <protection locked="0"/>
    </xf>
    <xf numFmtId="14" fontId="0" fillId="11" borderId="20" xfId="0" applyNumberFormat="1" applyFill="1" applyBorder="1" applyProtection="1">
      <protection locked="0"/>
    </xf>
    <xf numFmtId="3" fontId="41" fillId="12" borderId="11" xfId="0" applyNumberFormat="1" applyFont="1" applyFill="1" applyBorder="1" applyAlignment="1" applyProtection="1">
      <alignment horizontal="center" vertical="center" wrapText="1"/>
    </xf>
    <xf numFmtId="167" fontId="41" fillId="12" borderId="12" xfId="0" applyNumberFormat="1"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2" fontId="15" fillId="11" borderId="3" xfId="0" applyNumberFormat="1" applyFont="1" applyFill="1" applyBorder="1" applyAlignment="1" applyProtection="1">
      <alignment horizontal="center" vertical="center"/>
      <protection locked="0"/>
    </xf>
    <xf numFmtId="171" fontId="5" fillId="6" borderId="3" xfId="4" applyNumberFormat="1" applyFont="1" applyFill="1" applyBorder="1" applyAlignment="1" applyProtection="1">
      <alignment horizontal="center" vertical="center" wrapText="1"/>
    </xf>
    <xf numFmtId="44" fontId="15" fillId="9" borderId="3" xfId="4" applyFont="1" applyFill="1" applyBorder="1" applyAlignment="1" applyProtection="1">
      <alignment horizontal="right" vertical="center" wrapText="1" shrinkToFit="1"/>
    </xf>
    <xf numFmtId="171" fontId="48" fillId="14" borderId="3" xfId="4" applyNumberFormat="1" applyFont="1" applyFill="1" applyBorder="1" applyAlignment="1" applyProtection="1">
      <alignment horizontal="center" vertical="center" wrapText="1"/>
    </xf>
    <xf numFmtId="44" fontId="19" fillId="15" borderId="3" xfId="4" applyFont="1" applyFill="1" applyBorder="1" applyAlignment="1" applyProtection="1">
      <alignment horizontal="right" vertical="center" wrapText="1" shrinkToFit="1"/>
    </xf>
    <xf numFmtId="166" fontId="5" fillId="0" borderId="0" xfId="0" applyNumberFormat="1" applyFont="1" applyFill="1" applyBorder="1" applyAlignment="1" applyProtection="1">
      <alignment horizontal="center" vertical="center" wrapText="1"/>
    </xf>
    <xf numFmtId="0" fontId="6" fillId="0" borderId="0" xfId="2" applyFont="1" applyBorder="1" applyAlignment="1" applyProtection="1">
      <alignment horizontal="justify" vertical="center" wrapText="1"/>
    </xf>
    <xf numFmtId="0" fontId="6" fillId="0" borderId="0" xfId="2" applyFont="1" applyBorder="1" applyAlignment="1" applyProtection="1">
      <alignment horizontal="center" vertical="center" wrapText="1"/>
    </xf>
    <xf numFmtId="170" fontId="5" fillId="11" borderId="0" xfId="0" applyNumberFormat="1" applyFont="1" applyFill="1" applyBorder="1" applyAlignment="1" applyProtection="1">
      <alignment horizontal="center" vertical="center" wrapText="1"/>
      <protection locked="0"/>
    </xf>
    <xf numFmtId="44" fontId="5" fillId="0" borderId="0" xfId="4" applyFont="1" applyFill="1" applyBorder="1" applyAlignment="1" applyProtection="1">
      <alignment horizontal="center" vertical="center" wrapText="1"/>
    </xf>
    <xf numFmtId="0" fontId="49" fillId="0" borderId="0" xfId="0" applyFont="1" applyAlignment="1">
      <alignment horizontal="justify" vertical="center"/>
    </xf>
    <xf numFmtId="0" fontId="6" fillId="0" borderId="0" xfId="0" applyFont="1" applyBorder="1" applyAlignment="1" applyProtection="1">
      <alignment horizontal="center" vertical="top" wrapText="1"/>
    </xf>
    <xf numFmtId="173" fontId="50" fillId="11" borderId="37" xfId="0" applyNumberFormat="1" applyFont="1" applyFill="1" applyBorder="1" applyAlignment="1" applyProtection="1">
      <alignment horizontal="center" vertical="center" wrapText="1"/>
    </xf>
    <xf numFmtId="0" fontId="49" fillId="0" borderId="0" xfId="0" quotePrefix="1" applyFont="1" applyAlignment="1">
      <alignment horizontal="justify" vertical="center"/>
    </xf>
    <xf numFmtId="174" fontId="50" fillId="11" borderId="37" xfId="0" applyNumberFormat="1" applyFont="1" applyFill="1" applyBorder="1" applyAlignment="1" applyProtection="1">
      <alignment horizontal="center" vertical="center" wrapText="1"/>
    </xf>
    <xf numFmtId="0" fontId="52" fillId="0" borderId="0" xfId="0" quotePrefix="1" applyFont="1" applyAlignment="1">
      <alignment horizontal="justify" vertical="center"/>
    </xf>
    <xf numFmtId="175" fontId="50" fillId="11" borderId="37" xfId="0" applyNumberFormat="1" applyFont="1" applyFill="1" applyBorder="1" applyAlignment="1" applyProtection="1">
      <alignment horizontal="center" vertical="center" wrapText="1"/>
    </xf>
    <xf numFmtId="0" fontId="15" fillId="0" borderId="30" xfId="0" applyFont="1" applyFill="1" applyBorder="1" applyAlignment="1" applyProtection="1">
      <alignment vertical="center" wrapText="1"/>
      <protection locked="0"/>
    </xf>
    <xf numFmtId="4" fontId="15" fillId="0" borderId="31" xfId="0" applyNumberFormat="1"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4" fontId="15" fillId="0" borderId="32" xfId="0" applyNumberFormat="1" applyFont="1" applyFill="1" applyBorder="1" applyAlignment="1" applyProtection="1">
      <alignment vertical="center" wrapText="1"/>
      <protection locked="0"/>
    </xf>
    <xf numFmtId="173" fontId="0" fillId="11" borderId="37" xfId="0" applyNumberFormat="1" applyFont="1" applyFill="1" applyBorder="1" applyAlignment="1" applyProtection="1">
      <alignment horizontal="center" vertical="center" wrapText="1"/>
    </xf>
    <xf numFmtId="171" fontId="5" fillId="6" borderId="39" xfId="4" quotePrefix="1" applyNumberFormat="1" applyFont="1" applyFill="1" applyBorder="1" applyAlignment="1" applyProtection="1">
      <alignment horizontal="center" vertical="center" wrapText="1"/>
    </xf>
    <xf numFmtId="44" fontId="15" fillId="9" borderId="39" xfId="4" applyFont="1" applyFill="1" applyBorder="1" applyAlignment="1" applyProtection="1">
      <alignment horizontal="right" vertical="center" wrapText="1" shrinkToFit="1"/>
    </xf>
    <xf numFmtId="174" fontId="0" fillId="11" borderId="37" xfId="0" applyNumberFormat="1" applyFont="1" applyFill="1" applyBorder="1" applyAlignment="1" applyProtection="1">
      <alignment horizontal="center" vertical="center" wrapText="1"/>
    </xf>
    <xf numFmtId="171" fontId="5" fillId="6" borderId="39" xfId="4" applyNumberFormat="1" applyFont="1" applyFill="1" applyBorder="1" applyAlignment="1" applyProtection="1">
      <alignment horizontal="center" vertical="center" wrapText="1"/>
    </xf>
    <xf numFmtId="174" fontId="11" fillId="11" borderId="37" xfId="0" applyNumberFormat="1" applyFont="1" applyFill="1" applyBorder="1" applyAlignment="1" applyProtection="1">
      <alignment horizontal="center" vertical="center" wrapText="1"/>
    </xf>
    <xf numFmtId="176" fontId="0" fillId="11" borderId="37" xfId="0" applyNumberFormat="1" applyFont="1" applyFill="1" applyBorder="1" applyAlignment="1" applyProtection="1">
      <alignment horizontal="center" vertical="center" wrapText="1"/>
    </xf>
    <xf numFmtId="172" fontId="0" fillId="11" borderId="37" xfId="0" applyNumberFormat="1" applyFont="1" applyFill="1" applyBorder="1" applyAlignment="1" applyProtection="1">
      <alignment horizontal="center" vertical="center" wrapText="1"/>
    </xf>
    <xf numFmtId="0" fontId="15" fillId="0" borderId="29" xfId="0" applyFont="1" applyFill="1" applyBorder="1" applyAlignment="1" applyProtection="1">
      <alignment vertical="center" wrapText="1"/>
      <protection locked="0"/>
    </xf>
    <xf numFmtId="4" fontId="15" fillId="0" borderId="33" xfId="0" applyNumberFormat="1" applyFont="1" applyFill="1" applyBorder="1" applyAlignment="1" applyProtection="1">
      <alignment vertical="center" wrapText="1"/>
      <protection locked="0"/>
    </xf>
    <xf numFmtId="0" fontId="15" fillId="0" borderId="34" xfId="0" applyNumberFormat="1" applyFont="1" applyFill="1" applyBorder="1" applyAlignment="1" applyProtection="1">
      <alignment vertical="center" wrapText="1"/>
      <protection locked="0"/>
    </xf>
    <xf numFmtId="0" fontId="15" fillId="0" borderId="35" xfId="0" applyFont="1" applyBorder="1" applyAlignment="1" applyProtection="1">
      <alignment horizontal="justify" vertical="center" wrapText="1"/>
      <protection locked="0"/>
    </xf>
    <xf numFmtId="0" fontId="15" fillId="0" borderId="35" xfId="0" applyNumberFormat="1" applyFont="1" applyFill="1" applyBorder="1" applyAlignment="1" applyProtection="1">
      <alignment vertical="center" wrapText="1"/>
      <protection locked="0"/>
    </xf>
    <xf numFmtId="0" fontId="15" fillId="0" borderId="36" xfId="0" applyNumberFormat="1" applyFont="1" applyFill="1" applyBorder="1" applyAlignment="1" applyProtection="1">
      <alignment vertical="center" wrapText="1"/>
      <protection locked="0"/>
    </xf>
    <xf numFmtId="4" fontId="19" fillId="0" borderId="38" xfId="0" applyNumberFormat="1" applyFont="1" applyFill="1" applyBorder="1" applyAlignment="1" applyProtection="1">
      <alignment horizontal="center" vertical="center" wrapText="1"/>
    </xf>
    <xf numFmtId="4" fontId="9" fillId="0" borderId="40" xfId="0" applyNumberFormat="1" applyFont="1" applyBorder="1" applyAlignment="1" applyProtection="1">
      <alignment horizontal="center" vertical="center" wrapText="1"/>
    </xf>
    <xf numFmtId="2" fontId="15" fillId="11" borderId="39" xfId="0" applyNumberFormat="1" applyFont="1" applyFill="1" applyBorder="1" applyAlignment="1" applyProtection="1">
      <alignment horizontal="center" vertical="center"/>
      <protection locked="0"/>
    </xf>
    <xf numFmtId="0" fontId="23" fillId="0" borderId="0" xfId="0" applyFont="1" applyBorder="1" applyAlignment="1">
      <alignment horizontal="left" vertical="center" wrapText="1"/>
    </xf>
    <xf numFmtId="0" fontId="22" fillId="0" borderId="0" xfId="0" applyFont="1" applyBorder="1" applyAlignment="1">
      <alignment horizontal="left" vertical="center" wrapText="1"/>
    </xf>
    <xf numFmtId="0" fontId="15" fillId="0" borderId="0" xfId="0" applyFont="1" applyBorder="1" applyAlignment="1">
      <alignment horizontal="left" vertical="center" wrapText="1"/>
    </xf>
    <xf numFmtId="0" fontId="34" fillId="0" borderId="10" xfId="0" applyFont="1" applyBorder="1" applyAlignment="1">
      <alignment horizontal="center" vertical="center" wrapText="1"/>
    </xf>
    <xf numFmtId="0" fontId="24" fillId="0" borderId="10" xfId="0" applyFont="1" applyBorder="1" applyAlignment="1">
      <alignment horizontal="center" vertical="center" wrapText="1"/>
    </xf>
    <xf numFmtId="0" fontId="38" fillId="0" borderId="0" xfId="0" applyFont="1" applyAlignment="1">
      <alignment vertical="top" wrapText="1"/>
    </xf>
    <xf numFmtId="0" fontId="39" fillId="0" borderId="0" xfId="0" applyFont="1" applyBorder="1" applyAlignment="1">
      <alignment vertical="top" wrapText="1"/>
    </xf>
    <xf numFmtId="0" fontId="39" fillId="0" borderId="9" xfId="0" applyFont="1" applyBorder="1" applyAlignment="1">
      <alignment vertical="top" wrapText="1"/>
    </xf>
    <xf numFmtId="0" fontId="33" fillId="0" borderId="0" xfId="0" applyFont="1" applyBorder="1" applyAlignment="1">
      <alignment horizontal="center" vertical="center"/>
    </xf>
    <xf numFmtId="0" fontId="19" fillId="10" borderId="21" xfId="0" applyFont="1" applyFill="1" applyBorder="1" applyAlignment="1">
      <alignment horizontal="center" vertical="center" wrapText="1"/>
    </xf>
    <xf numFmtId="0" fontId="19" fillId="10" borderId="22" xfId="0" applyFont="1" applyFill="1" applyBorder="1" applyAlignment="1">
      <alignment horizontal="center" vertical="center" wrapText="1"/>
    </xf>
    <xf numFmtId="0" fontId="19" fillId="10" borderId="23" xfId="0" applyFont="1" applyFill="1" applyBorder="1" applyAlignment="1">
      <alignment horizontal="center" vertical="center" wrapText="1"/>
    </xf>
    <xf numFmtId="0" fontId="19" fillId="10" borderId="24" xfId="0" applyFont="1" applyFill="1" applyBorder="1" applyAlignment="1">
      <alignment horizontal="center" vertical="center" wrapText="1"/>
    </xf>
    <xf numFmtId="0" fontId="19" fillId="10" borderId="25" xfId="0" applyFont="1" applyFill="1" applyBorder="1" applyAlignment="1">
      <alignment horizontal="center" vertical="center" wrapText="1"/>
    </xf>
    <xf numFmtId="0" fontId="19" fillId="10" borderId="26" xfId="0" applyFont="1" applyFill="1" applyBorder="1" applyAlignment="1">
      <alignment horizontal="center" vertical="center" wrapText="1"/>
    </xf>
    <xf numFmtId="0" fontId="31" fillId="0" borderId="0" xfId="0" applyFont="1" applyBorder="1" applyAlignment="1">
      <alignment horizontal="left" vertical="center" wrapText="1"/>
    </xf>
    <xf numFmtId="0" fontId="35" fillId="0" borderId="0" xfId="0" applyFont="1"/>
    <xf numFmtId="0" fontId="32" fillId="0" borderId="0" xfId="0" applyFont="1" applyBorder="1"/>
    <xf numFmtId="0" fontId="17" fillId="0" borderId="10" xfId="0" applyFont="1" applyBorder="1" applyAlignment="1">
      <alignment horizontal="center" vertical="center" wrapText="1"/>
    </xf>
    <xf numFmtId="0" fontId="19" fillId="10" borderId="5"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27" xfId="0" applyFont="1" applyFill="1" applyBorder="1" applyAlignment="1">
      <alignment horizontal="center" vertical="center" wrapText="1"/>
    </xf>
    <xf numFmtId="0" fontId="29" fillId="0" borderId="0" xfId="0" applyFont="1" applyBorder="1" applyAlignment="1">
      <alignment horizontal="center" vertical="center"/>
    </xf>
    <xf numFmtId="0" fontId="32" fillId="0" borderId="0" xfId="0" applyFont="1" applyBorder="1" applyAlignment="1">
      <alignment horizontal="center" wrapText="1"/>
    </xf>
    <xf numFmtId="0" fontId="20" fillId="7" borderId="0" xfId="0" applyFont="1" applyFill="1" applyBorder="1" applyAlignment="1">
      <alignment horizontal="center" vertical="center" wrapText="1"/>
    </xf>
    <xf numFmtId="0" fontId="0" fillId="0" borderId="0" xfId="0" applyAlignment="1">
      <alignment wrapText="1"/>
    </xf>
    <xf numFmtId="0" fontId="16" fillId="0" borderId="0" xfId="0" applyFont="1" applyBorder="1" applyAlignment="1">
      <alignment horizontal="left" vertical="top" wrapText="1"/>
    </xf>
    <xf numFmtId="0" fontId="15" fillId="0" borderId="0" xfId="0" applyFont="1" applyBorder="1" applyAlignment="1">
      <alignment horizontal="left" vertical="top" wrapText="1"/>
    </xf>
    <xf numFmtId="0" fontId="21" fillId="0" borderId="0" xfId="0" applyFont="1" applyBorder="1" applyAlignment="1">
      <alignment horizontal="left" vertical="center" wrapText="1"/>
    </xf>
    <xf numFmtId="0" fontId="17" fillId="0" borderId="0" xfId="0" applyFont="1" applyBorder="1" applyAlignment="1">
      <alignment wrapText="1"/>
    </xf>
    <xf numFmtId="0" fontId="27" fillId="0" borderId="0" xfId="0" applyFont="1" applyBorder="1" applyAlignment="1">
      <alignment horizontal="center" vertical="center" wrapText="1"/>
    </xf>
    <xf numFmtId="0" fontId="21" fillId="0" borderId="0" xfId="0" applyFont="1" applyAlignment="1">
      <alignment wrapText="1"/>
    </xf>
    <xf numFmtId="0" fontId="30" fillId="0" borderId="0" xfId="0" applyFont="1" applyBorder="1" applyAlignment="1">
      <alignment horizontal="center"/>
    </xf>
    <xf numFmtId="164" fontId="7" fillId="0" borderId="5" xfId="0" applyNumberFormat="1" applyFont="1" applyBorder="1" applyAlignment="1">
      <alignment horizontal="center" vertical="center" wrapText="1"/>
    </xf>
    <xf numFmtId="164" fontId="7" fillId="0" borderId="0" xfId="0" applyNumberFormat="1" applyFont="1" applyBorder="1" applyAlignment="1">
      <alignment horizontal="center" vertical="center" wrapText="1"/>
    </xf>
    <xf numFmtId="164" fontId="7" fillId="0" borderId="28" xfId="0" applyNumberFormat="1" applyFont="1" applyBorder="1" applyAlignment="1">
      <alignment horizontal="center" vertical="center" wrapText="1"/>
    </xf>
    <xf numFmtId="164" fontId="8" fillId="7" borderId="1" xfId="0" applyNumberFormat="1" applyFont="1" applyFill="1" applyBorder="1" applyAlignment="1" applyProtection="1">
      <alignment horizontal="left" vertical="center"/>
      <protection locked="0"/>
    </xf>
    <xf numFmtId="164" fontId="8" fillId="7" borderId="2" xfId="0" applyNumberFormat="1" applyFont="1" applyFill="1" applyBorder="1" applyAlignment="1" applyProtection="1">
      <alignment horizontal="left" vertical="center"/>
      <protection locked="0"/>
    </xf>
    <xf numFmtId="164" fontId="8" fillId="7" borderId="6" xfId="0" applyNumberFormat="1" applyFont="1" applyFill="1" applyBorder="1" applyAlignment="1" applyProtection="1">
      <alignment horizontal="left" vertical="center"/>
      <protection locked="0"/>
    </xf>
    <xf numFmtId="164" fontId="10" fillId="7" borderId="1" xfId="0" applyNumberFormat="1" applyFont="1" applyFill="1" applyBorder="1" applyAlignment="1">
      <alignment horizontal="center" vertical="center" wrapText="1"/>
    </xf>
    <xf numFmtId="164" fontId="10" fillId="7" borderId="2" xfId="0" applyNumberFormat="1" applyFont="1" applyFill="1" applyBorder="1" applyAlignment="1">
      <alignment horizontal="center" vertical="center" wrapText="1"/>
    </xf>
    <xf numFmtId="164" fontId="10" fillId="7" borderId="6" xfId="0"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14" fillId="13" borderId="21" xfId="0" applyFont="1" applyFill="1" applyBorder="1" applyAlignment="1" applyProtection="1">
      <alignment horizontal="center" vertical="top" wrapText="1"/>
    </xf>
    <xf numFmtId="0" fontId="14" fillId="13" borderId="22" xfId="0" applyFont="1" applyFill="1" applyBorder="1" applyAlignment="1" applyProtection="1">
      <alignment horizontal="center" vertical="top" wrapText="1"/>
    </xf>
    <xf numFmtId="0" fontId="14" fillId="13" borderId="23" xfId="0" applyFont="1" applyFill="1" applyBorder="1" applyAlignment="1" applyProtection="1">
      <alignment horizontal="center" vertical="top" wrapText="1"/>
    </xf>
    <xf numFmtId="0" fontId="14" fillId="13" borderId="24" xfId="0" applyFont="1" applyFill="1" applyBorder="1" applyAlignment="1" applyProtection="1">
      <alignment horizontal="center" vertical="top" wrapText="1"/>
    </xf>
    <xf numFmtId="0" fontId="14" fillId="13" borderId="25" xfId="0" applyFont="1" applyFill="1" applyBorder="1" applyAlignment="1" applyProtection="1">
      <alignment horizontal="center" vertical="top" wrapText="1"/>
    </xf>
    <xf numFmtId="0" fontId="14" fillId="13" borderId="26" xfId="0" applyFont="1" applyFill="1" applyBorder="1" applyAlignment="1" applyProtection="1">
      <alignment horizontal="center" vertical="top" wrapText="1"/>
    </xf>
    <xf numFmtId="0" fontId="0" fillId="11" borderId="1" xfId="0" applyFill="1" applyBorder="1" applyAlignment="1" applyProtection="1">
      <alignment horizontal="center"/>
      <protection locked="0"/>
    </xf>
    <xf numFmtId="0" fontId="0" fillId="11" borderId="2" xfId="0" applyFill="1" applyBorder="1" applyAlignment="1" applyProtection="1">
      <alignment horizontal="center"/>
      <protection locked="0"/>
    </xf>
    <xf numFmtId="0" fontId="0" fillId="11" borderId="6" xfId="0" applyFill="1" applyBorder="1" applyAlignment="1" applyProtection="1">
      <alignment horizontal="center"/>
      <protection locked="0"/>
    </xf>
    <xf numFmtId="0" fontId="0" fillId="0" borderId="0" xfId="0" applyFont="1" applyBorder="1" applyAlignment="1" applyProtection="1">
      <alignment horizontal="center" vertical="center" wrapText="1"/>
    </xf>
    <xf numFmtId="0" fontId="0" fillId="11" borderId="21" xfId="0" applyFill="1" applyBorder="1" applyAlignment="1" applyProtection="1">
      <alignment horizontal="center" vertical="top"/>
      <protection locked="0"/>
    </xf>
    <xf numFmtId="0" fontId="0" fillId="11" borderId="22" xfId="0" applyFill="1" applyBorder="1" applyAlignment="1" applyProtection="1">
      <alignment horizontal="center" vertical="top"/>
      <protection locked="0"/>
    </xf>
    <xf numFmtId="0" fontId="0" fillId="11" borderId="23" xfId="0" applyFill="1" applyBorder="1" applyAlignment="1" applyProtection="1">
      <alignment horizontal="center" vertical="top"/>
      <protection locked="0"/>
    </xf>
    <xf numFmtId="0" fontId="0" fillId="11" borderId="5" xfId="0" applyFill="1" applyBorder="1" applyAlignment="1" applyProtection="1">
      <alignment horizontal="center" vertical="top"/>
      <protection locked="0"/>
    </xf>
    <xf numFmtId="0" fontId="0" fillId="11" borderId="0" xfId="0" applyFill="1" applyBorder="1" applyAlignment="1" applyProtection="1">
      <alignment horizontal="center" vertical="top"/>
      <protection locked="0"/>
    </xf>
    <xf numFmtId="0" fontId="0" fillId="11" borderId="27" xfId="0" applyFill="1" applyBorder="1" applyAlignment="1" applyProtection="1">
      <alignment horizontal="center" vertical="top"/>
      <protection locked="0"/>
    </xf>
    <xf numFmtId="0" fontId="0" fillId="11" borderId="24" xfId="0" applyFill="1" applyBorder="1" applyAlignment="1" applyProtection="1">
      <alignment horizontal="center" vertical="top"/>
      <protection locked="0"/>
    </xf>
    <xf numFmtId="0" fontId="0" fillId="11" borderId="25" xfId="0" applyFill="1" applyBorder="1" applyAlignment="1" applyProtection="1">
      <alignment horizontal="center" vertical="top"/>
      <protection locked="0"/>
    </xf>
    <xf numFmtId="0" fontId="0" fillId="11" borderId="26" xfId="0" applyFill="1" applyBorder="1" applyAlignment="1" applyProtection="1">
      <alignment horizontal="center" vertical="top"/>
      <protection locked="0"/>
    </xf>
    <xf numFmtId="0" fontId="0" fillId="11" borderId="21" xfId="0" applyFill="1" applyBorder="1" applyAlignment="1" applyProtection="1">
      <alignment horizontal="center" vertical="top" wrapText="1"/>
      <protection locked="0"/>
    </xf>
    <xf numFmtId="0" fontId="0" fillId="11" borderId="22" xfId="0" applyFill="1" applyBorder="1" applyAlignment="1" applyProtection="1">
      <alignment horizontal="center" vertical="top" wrapText="1"/>
      <protection locked="0"/>
    </xf>
    <xf numFmtId="0" fontId="0" fillId="11" borderId="23" xfId="0" applyFill="1" applyBorder="1" applyAlignment="1" applyProtection="1">
      <alignment horizontal="center" vertical="top" wrapText="1"/>
      <protection locked="0"/>
    </xf>
    <xf numFmtId="0" fontId="0" fillId="11" borderId="5" xfId="0" applyFill="1" applyBorder="1" applyAlignment="1" applyProtection="1">
      <alignment horizontal="center" vertical="top" wrapText="1"/>
      <protection locked="0"/>
    </xf>
    <xf numFmtId="0" fontId="0" fillId="11" borderId="0" xfId="0" applyFill="1" applyBorder="1" applyAlignment="1" applyProtection="1">
      <alignment horizontal="center" vertical="top" wrapText="1"/>
      <protection locked="0"/>
    </xf>
    <xf numFmtId="0" fontId="0" fillId="11" borderId="27" xfId="0" applyFill="1" applyBorder="1" applyAlignment="1" applyProtection="1">
      <alignment horizontal="center" vertical="top" wrapText="1"/>
      <protection locked="0"/>
    </xf>
    <xf numFmtId="0" fontId="0" fillId="11" borderId="24" xfId="0" applyFill="1" applyBorder="1" applyAlignment="1" applyProtection="1">
      <alignment horizontal="center" vertical="top" wrapText="1"/>
      <protection locked="0"/>
    </xf>
    <xf numFmtId="0" fontId="0" fillId="11" borderId="25" xfId="0" applyFill="1" applyBorder="1" applyAlignment="1" applyProtection="1">
      <alignment horizontal="center" vertical="top" wrapText="1"/>
      <protection locked="0"/>
    </xf>
    <xf numFmtId="0" fontId="0" fillId="11" borderId="26" xfId="0" applyFill="1" applyBorder="1" applyAlignment="1" applyProtection="1">
      <alignment horizontal="center" vertical="top" wrapText="1"/>
      <protection locked="0"/>
    </xf>
    <xf numFmtId="4" fontId="19" fillId="14" borderId="3" xfId="0" applyNumberFormat="1" applyFont="1" applyFill="1" applyBorder="1" applyAlignment="1" applyProtection="1">
      <alignment horizontal="center" vertical="center" shrinkToFit="1"/>
      <protection hidden="1"/>
    </xf>
  </cellXfs>
  <cellStyles count="5">
    <cellStyle name="Monétaire" xfId="4" builtinId="4"/>
    <cellStyle name="Normal" xfId="0" builtinId="0"/>
    <cellStyle name="Normal 2" xfId="2"/>
    <cellStyle name="Normal 3" xfId="3"/>
    <cellStyle name="Pourcentage 2" xfId="1"/>
  </cellStyles>
  <dxfs count="1">
    <dxf>
      <fill>
        <patternFill patternType="solid">
          <fgColor indexed="27"/>
          <bgColor indexed="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aissi\Desktop\Projet%20MBC%20Travaux%20Maintien%20en%20condition%20et%20d'adaptation%202023\Doc%20travail\Mod&#232;le%20BPU\BPU-%20MBC%20VR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D/GESTION%20DES%20OPERATIONS/MBC/23.13.012_MBC%20D&#233;samiantage/Accord-cadre/BPU_Lot8_AC%20Travaux_JL%20POLYNES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ANT METRE-FACTURE"/>
      <sheetName val="Note importante"/>
      <sheetName val="Conditions de renseignement"/>
      <sheetName val="borderau PU"/>
      <sheetName val="DE"/>
      <sheetName val="cadre ss détail px"/>
      <sheetName val="Feuil1"/>
    </sheetNames>
    <sheetDataSet>
      <sheetData sheetId="0"/>
      <sheetData sheetId="1"/>
      <sheetData sheetId="2"/>
      <sheetData sheetId="3"/>
      <sheetData sheetId="4"/>
      <sheetData sheetId="5"/>
      <sheetData sheetId="6">
        <row r="2">
          <cell r="B2" t="str">
            <v>AVANT METRE N°</v>
          </cell>
          <cell r="F2" t="str">
            <v>CAYENNE</v>
          </cell>
        </row>
        <row r="3">
          <cell r="B3" t="str">
            <v>FACTURE N°</v>
          </cell>
          <cell r="F3" t="str">
            <v>KOUROU</v>
          </cell>
        </row>
        <row r="4">
          <cell r="F4" t="str">
            <v>MATOURY</v>
          </cell>
        </row>
        <row r="5">
          <cell r="F5"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ditions de renseignement"/>
      <sheetName val="BPU Lot8"/>
      <sheetName val="AVANT METRE"/>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2"/>
  <sheetViews>
    <sheetView topLeftCell="A35" zoomScale="120" zoomScaleNormal="120" workbookViewId="0">
      <selection activeCell="R13" sqref="R13"/>
    </sheetView>
  </sheetViews>
  <sheetFormatPr baseColWidth="10" defaultColWidth="11.42578125" defaultRowHeight="12.75" x14ac:dyDescent="0.2"/>
  <cols>
    <col min="1" max="16" width="5.7109375" style="43" customWidth="1"/>
    <col min="17" max="256" width="11.42578125" style="43"/>
    <col min="257" max="272" width="5.7109375" style="43" customWidth="1"/>
    <col min="273" max="512" width="11.42578125" style="43"/>
    <col min="513" max="528" width="5.7109375" style="43" customWidth="1"/>
    <col min="529" max="768" width="11.42578125" style="43"/>
    <col min="769" max="784" width="5.7109375" style="43" customWidth="1"/>
    <col min="785" max="1024" width="11.42578125" style="43"/>
    <col min="1025" max="1040" width="5.7109375" style="43" customWidth="1"/>
    <col min="1041" max="1280" width="11.42578125" style="43"/>
    <col min="1281" max="1296" width="5.7109375" style="43" customWidth="1"/>
    <col min="1297" max="1536" width="11.42578125" style="43"/>
    <col min="1537" max="1552" width="5.7109375" style="43" customWidth="1"/>
    <col min="1553" max="1792" width="11.42578125" style="43"/>
    <col min="1793" max="1808" width="5.7109375" style="43" customWidth="1"/>
    <col min="1809" max="2048" width="11.42578125" style="43"/>
    <col min="2049" max="2064" width="5.7109375" style="43" customWidth="1"/>
    <col min="2065" max="2304" width="11.42578125" style="43"/>
    <col min="2305" max="2320" width="5.7109375" style="43" customWidth="1"/>
    <col min="2321" max="2560" width="11.42578125" style="43"/>
    <col min="2561" max="2576" width="5.7109375" style="43" customWidth="1"/>
    <col min="2577" max="2816" width="11.42578125" style="43"/>
    <col min="2817" max="2832" width="5.7109375" style="43" customWidth="1"/>
    <col min="2833" max="3072" width="11.42578125" style="43"/>
    <col min="3073" max="3088" width="5.7109375" style="43" customWidth="1"/>
    <col min="3089" max="3328" width="11.42578125" style="43"/>
    <col min="3329" max="3344" width="5.7109375" style="43" customWidth="1"/>
    <col min="3345" max="3584" width="11.42578125" style="43"/>
    <col min="3585" max="3600" width="5.7109375" style="43" customWidth="1"/>
    <col min="3601" max="3840" width="11.42578125" style="43"/>
    <col min="3841" max="3856" width="5.7109375" style="43" customWidth="1"/>
    <col min="3857" max="4096" width="11.42578125" style="43"/>
    <col min="4097" max="4112" width="5.7109375" style="43" customWidth="1"/>
    <col min="4113" max="4352" width="11.42578125" style="43"/>
    <col min="4353" max="4368" width="5.7109375" style="43" customWidth="1"/>
    <col min="4369" max="4608" width="11.42578125" style="43"/>
    <col min="4609" max="4624" width="5.7109375" style="43" customWidth="1"/>
    <col min="4625" max="4864" width="11.42578125" style="43"/>
    <col min="4865" max="4880" width="5.7109375" style="43" customWidth="1"/>
    <col min="4881" max="5120" width="11.42578125" style="43"/>
    <col min="5121" max="5136" width="5.7109375" style="43" customWidth="1"/>
    <col min="5137" max="5376" width="11.42578125" style="43"/>
    <col min="5377" max="5392" width="5.7109375" style="43" customWidth="1"/>
    <col min="5393" max="5632" width="11.42578125" style="43"/>
    <col min="5633" max="5648" width="5.7109375" style="43" customWidth="1"/>
    <col min="5649" max="5888" width="11.42578125" style="43"/>
    <col min="5889" max="5904" width="5.7109375" style="43" customWidth="1"/>
    <col min="5905" max="6144" width="11.42578125" style="43"/>
    <col min="6145" max="6160" width="5.7109375" style="43" customWidth="1"/>
    <col min="6161" max="6400" width="11.42578125" style="43"/>
    <col min="6401" max="6416" width="5.7109375" style="43" customWidth="1"/>
    <col min="6417" max="6656" width="11.42578125" style="43"/>
    <col min="6657" max="6672" width="5.7109375" style="43" customWidth="1"/>
    <col min="6673" max="6912" width="11.42578125" style="43"/>
    <col min="6913" max="6928" width="5.7109375" style="43" customWidth="1"/>
    <col min="6929" max="7168" width="11.42578125" style="43"/>
    <col min="7169" max="7184" width="5.7109375" style="43" customWidth="1"/>
    <col min="7185" max="7424" width="11.42578125" style="43"/>
    <col min="7425" max="7440" width="5.7109375" style="43" customWidth="1"/>
    <col min="7441" max="7680" width="11.42578125" style="43"/>
    <col min="7681" max="7696" width="5.7109375" style="43" customWidth="1"/>
    <col min="7697" max="7936" width="11.42578125" style="43"/>
    <col min="7937" max="7952" width="5.7109375" style="43" customWidth="1"/>
    <col min="7953" max="8192" width="11.42578125" style="43"/>
    <col min="8193" max="8208" width="5.7109375" style="43" customWidth="1"/>
    <col min="8209" max="8448" width="11.42578125" style="43"/>
    <col min="8449" max="8464" width="5.7109375" style="43" customWidth="1"/>
    <col min="8465" max="8704" width="11.42578125" style="43"/>
    <col min="8705" max="8720" width="5.7109375" style="43" customWidth="1"/>
    <col min="8721" max="8960" width="11.42578125" style="43"/>
    <col min="8961" max="8976" width="5.7109375" style="43" customWidth="1"/>
    <col min="8977" max="9216" width="11.42578125" style="43"/>
    <col min="9217" max="9232" width="5.7109375" style="43" customWidth="1"/>
    <col min="9233" max="9472" width="11.42578125" style="43"/>
    <col min="9473" max="9488" width="5.7109375" style="43" customWidth="1"/>
    <col min="9489" max="9728" width="11.42578125" style="43"/>
    <col min="9729" max="9744" width="5.7109375" style="43" customWidth="1"/>
    <col min="9745" max="9984" width="11.42578125" style="43"/>
    <col min="9985" max="10000" width="5.7109375" style="43" customWidth="1"/>
    <col min="10001" max="10240" width="11.42578125" style="43"/>
    <col min="10241" max="10256" width="5.7109375" style="43" customWidth="1"/>
    <col min="10257" max="10496" width="11.42578125" style="43"/>
    <col min="10497" max="10512" width="5.7109375" style="43" customWidth="1"/>
    <col min="10513" max="10752" width="11.42578125" style="43"/>
    <col min="10753" max="10768" width="5.7109375" style="43" customWidth="1"/>
    <col min="10769" max="11008" width="11.42578125" style="43"/>
    <col min="11009" max="11024" width="5.7109375" style="43" customWidth="1"/>
    <col min="11025" max="11264" width="11.42578125" style="43"/>
    <col min="11265" max="11280" width="5.7109375" style="43" customWidth="1"/>
    <col min="11281" max="11520" width="11.42578125" style="43"/>
    <col min="11521" max="11536" width="5.7109375" style="43" customWidth="1"/>
    <col min="11537" max="11776" width="11.42578125" style="43"/>
    <col min="11777" max="11792" width="5.7109375" style="43" customWidth="1"/>
    <col min="11793" max="12032" width="11.42578125" style="43"/>
    <col min="12033" max="12048" width="5.7109375" style="43" customWidth="1"/>
    <col min="12049" max="12288" width="11.42578125" style="43"/>
    <col min="12289" max="12304" width="5.7109375" style="43" customWidth="1"/>
    <col min="12305" max="12544" width="11.42578125" style="43"/>
    <col min="12545" max="12560" width="5.7109375" style="43" customWidth="1"/>
    <col min="12561" max="12800" width="11.42578125" style="43"/>
    <col min="12801" max="12816" width="5.7109375" style="43" customWidth="1"/>
    <col min="12817" max="13056" width="11.42578125" style="43"/>
    <col min="13057" max="13072" width="5.7109375" style="43" customWidth="1"/>
    <col min="13073" max="13312" width="11.42578125" style="43"/>
    <col min="13313" max="13328" width="5.7109375" style="43" customWidth="1"/>
    <col min="13329" max="13568" width="11.42578125" style="43"/>
    <col min="13569" max="13584" width="5.7109375" style="43" customWidth="1"/>
    <col min="13585" max="13824" width="11.42578125" style="43"/>
    <col min="13825" max="13840" width="5.7109375" style="43" customWidth="1"/>
    <col min="13841" max="14080" width="11.42578125" style="43"/>
    <col min="14081" max="14096" width="5.7109375" style="43" customWidth="1"/>
    <col min="14097" max="14336" width="11.42578125" style="43"/>
    <col min="14337" max="14352" width="5.7109375" style="43" customWidth="1"/>
    <col min="14353" max="14592" width="11.42578125" style="43"/>
    <col min="14593" max="14608" width="5.7109375" style="43" customWidth="1"/>
    <col min="14609" max="14848" width="11.42578125" style="43"/>
    <col min="14849" max="14864" width="5.7109375" style="43" customWidth="1"/>
    <col min="14865" max="15104" width="11.42578125" style="43"/>
    <col min="15105" max="15120" width="5.7109375" style="43" customWidth="1"/>
    <col min="15121" max="15360" width="11.42578125" style="43"/>
    <col min="15361" max="15376" width="5.7109375" style="43" customWidth="1"/>
    <col min="15377" max="15616" width="11.42578125" style="43"/>
    <col min="15617" max="15632" width="5.7109375" style="43" customWidth="1"/>
    <col min="15633" max="15872" width="11.42578125" style="43"/>
    <col min="15873" max="15888" width="5.7109375" style="43" customWidth="1"/>
    <col min="15889" max="16128" width="11.42578125" style="43"/>
    <col min="16129" max="16144" width="5.7109375" style="43" customWidth="1"/>
    <col min="16145" max="16384" width="11.42578125" style="43"/>
  </cols>
  <sheetData>
    <row r="1" spans="1:16" x14ac:dyDescent="0.2">
      <c r="A1" s="42"/>
    </row>
    <row r="2" spans="1:16" ht="15.75" customHeight="1" x14ac:dyDescent="0.2">
      <c r="A2" s="164" t="s">
        <v>31</v>
      </c>
      <c r="B2" s="164"/>
      <c r="C2" s="164"/>
      <c r="D2" s="164"/>
      <c r="E2" s="164"/>
      <c r="F2" s="164"/>
      <c r="G2" s="164"/>
      <c r="H2" s="164"/>
      <c r="I2" s="164"/>
      <c r="J2" s="164"/>
      <c r="K2" s="164"/>
      <c r="L2" s="164"/>
      <c r="M2" s="164"/>
      <c r="N2" s="164"/>
      <c r="O2" s="164"/>
      <c r="P2" s="164"/>
    </row>
    <row r="3" spans="1:16" ht="13.5" thickBot="1" x14ac:dyDescent="0.25">
      <c r="A3" s="44"/>
    </row>
    <row r="4" spans="1:16" ht="17.45" customHeight="1" x14ac:dyDescent="0.2">
      <c r="A4" s="45"/>
      <c r="C4" s="165" t="s">
        <v>198</v>
      </c>
      <c r="D4" s="166"/>
      <c r="E4" s="166"/>
      <c r="F4" s="166"/>
      <c r="G4" s="166"/>
      <c r="H4" s="166"/>
      <c r="I4" s="166"/>
      <c r="J4" s="166"/>
      <c r="K4" s="166"/>
      <c r="L4" s="166"/>
      <c r="M4" s="166"/>
      <c r="N4" s="167"/>
    </row>
    <row r="5" spans="1:16" ht="16.5" customHeight="1" thickBot="1" x14ac:dyDescent="0.25">
      <c r="C5" s="168"/>
      <c r="D5" s="169"/>
      <c r="E5" s="169"/>
      <c r="F5" s="169"/>
      <c r="G5" s="169"/>
      <c r="H5" s="169"/>
      <c r="I5" s="169"/>
      <c r="J5" s="169"/>
      <c r="K5" s="169"/>
      <c r="L5" s="169"/>
      <c r="M5" s="169"/>
      <c r="N5" s="170"/>
    </row>
    <row r="6" spans="1:16" ht="45.75" customHeight="1" x14ac:dyDescent="0.2">
      <c r="C6" s="165" t="s">
        <v>199</v>
      </c>
      <c r="D6" s="166"/>
      <c r="E6" s="166"/>
      <c r="F6" s="166"/>
      <c r="G6" s="166"/>
      <c r="H6" s="166"/>
      <c r="I6" s="166"/>
      <c r="J6" s="166"/>
      <c r="K6" s="166"/>
      <c r="L6" s="166"/>
      <c r="M6" s="166"/>
      <c r="N6" s="167"/>
    </row>
    <row r="7" spans="1:16" ht="15.75" x14ac:dyDescent="0.2">
      <c r="A7" s="46"/>
      <c r="C7" s="175"/>
      <c r="D7" s="176"/>
      <c r="E7" s="176"/>
      <c r="F7" s="176"/>
      <c r="G7" s="176"/>
      <c r="H7" s="176"/>
      <c r="I7" s="176"/>
      <c r="J7" s="176"/>
      <c r="K7" s="176"/>
      <c r="L7" s="176"/>
      <c r="M7" s="176"/>
      <c r="N7" s="177"/>
    </row>
    <row r="8" spans="1:16" ht="63.75" customHeight="1" x14ac:dyDescent="0.2">
      <c r="C8" s="175"/>
      <c r="D8" s="176"/>
      <c r="E8" s="176"/>
      <c r="F8" s="176"/>
      <c r="G8" s="176"/>
      <c r="H8" s="176"/>
      <c r="I8" s="176"/>
      <c r="J8" s="176"/>
      <c r="K8" s="176"/>
      <c r="L8" s="176"/>
      <c r="M8" s="176"/>
      <c r="N8" s="177"/>
    </row>
    <row r="9" spans="1:16" ht="11.25" customHeight="1" x14ac:dyDescent="0.2">
      <c r="A9" s="44"/>
      <c r="C9" s="175"/>
      <c r="D9" s="176"/>
      <c r="E9" s="176"/>
      <c r="F9" s="176"/>
      <c r="G9" s="176"/>
      <c r="H9" s="176"/>
      <c r="I9" s="176"/>
      <c r="J9" s="176"/>
      <c r="K9" s="176"/>
      <c r="L9" s="176"/>
      <c r="M9" s="176"/>
      <c r="N9" s="177"/>
    </row>
    <row r="10" spans="1:16" hidden="1" x14ac:dyDescent="0.2">
      <c r="A10" s="44"/>
      <c r="C10" s="175"/>
      <c r="D10" s="176"/>
      <c r="E10" s="176"/>
      <c r="F10" s="176"/>
      <c r="G10" s="176"/>
      <c r="H10" s="176"/>
      <c r="I10" s="176"/>
      <c r="J10" s="176"/>
      <c r="K10" s="176"/>
      <c r="L10" s="176"/>
      <c r="M10" s="176"/>
      <c r="N10" s="177"/>
    </row>
    <row r="11" spans="1:16" ht="7.5" customHeight="1" thickBot="1" x14ac:dyDescent="0.25">
      <c r="C11" s="168"/>
      <c r="D11" s="169"/>
      <c r="E11" s="169"/>
      <c r="F11" s="169"/>
      <c r="G11" s="169"/>
      <c r="H11" s="169"/>
      <c r="I11" s="169"/>
      <c r="J11" s="169"/>
      <c r="K11" s="169"/>
      <c r="L11" s="169"/>
      <c r="M11" s="169"/>
      <c r="N11" s="170"/>
    </row>
    <row r="13" spans="1:16" ht="22.5" customHeight="1" x14ac:dyDescent="0.2">
      <c r="A13" s="178" t="s">
        <v>32</v>
      </c>
      <c r="B13" s="178"/>
      <c r="C13" s="178"/>
      <c r="D13" s="178"/>
      <c r="E13" s="178"/>
      <c r="F13" s="178"/>
      <c r="G13" s="178"/>
      <c r="H13" s="178"/>
      <c r="I13" s="178"/>
      <c r="J13" s="178"/>
      <c r="K13" s="178"/>
      <c r="L13" s="178"/>
      <c r="M13" s="178"/>
      <c r="N13" s="178"/>
      <c r="O13" s="178"/>
      <c r="P13" s="178"/>
    </row>
    <row r="15" spans="1:16" ht="15.75" customHeight="1" x14ac:dyDescent="0.25">
      <c r="A15" s="179" t="s">
        <v>33</v>
      </c>
      <c r="B15" s="179"/>
      <c r="C15" s="179"/>
      <c r="D15" s="179"/>
      <c r="E15" s="179"/>
      <c r="F15" s="179"/>
      <c r="G15" s="179"/>
      <c r="H15" s="179"/>
      <c r="I15" s="179"/>
      <c r="J15" s="179"/>
      <c r="K15" s="179"/>
      <c r="L15" s="179"/>
      <c r="M15" s="179"/>
      <c r="N15" s="179"/>
      <c r="O15" s="179"/>
      <c r="P15" s="179"/>
    </row>
    <row r="16" spans="1:16" ht="18.75" x14ac:dyDescent="0.3">
      <c r="A16" s="47"/>
    </row>
    <row r="17" spans="1:16" ht="18.75" customHeight="1" x14ac:dyDescent="0.2">
      <c r="A17" s="171" t="s">
        <v>34</v>
      </c>
      <c r="B17" s="171"/>
      <c r="C17" s="171"/>
      <c r="D17" s="171"/>
      <c r="E17" s="171"/>
      <c r="F17" s="171"/>
      <c r="G17" s="171"/>
      <c r="H17" s="171"/>
      <c r="I17" s="171"/>
      <c r="J17" s="171"/>
      <c r="K17" s="171"/>
      <c r="L17" s="171"/>
      <c r="M17" s="171"/>
      <c r="N17" s="171"/>
      <c r="O17" s="171"/>
      <c r="P17" s="171"/>
    </row>
    <row r="18" spans="1:16" ht="18.75" x14ac:dyDescent="0.3">
      <c r="A18" s="48"/>
    </row>
    <row r="19" spans="1:16" ht="15.75" customHeight="1" x14ac:dyDescent="0.2">
      <c r="A19" s="49"/>
      <c r="B19" s="180" t="s">
        <v>44</v>
      </c>
      <c r="C19" s="180"/>
      <c r="D19" s="180"/>
      <c r="E19" s="180"/>
      <c r="F19" s="180"/>
      <c r="G19" s="180"/>
      <c r="H19" s="180"/>
      <c r="I19" s="180"/>
      <c r="J19" s="180"/>
      <c r="K19" s="180"/>
      <c r="L19" s="180"/>
      <c r="M19" s="180"/>
      <c r="N19" s="180"/>
      <c r="O19" s="180"/>
      <c r="P19" s="180"/>
    </row>
    <row r="20" spans="1:16" ht="30" customHeight="1" x14ac:dyDescent="0.2">
      <c r="A20" s="49"/>
      <c r="B20" s="180"/>
      <c r="C20" s="180"/>
      <c r="D20" s="180"/>
      <c r="E20" s="180"/>
      <c r="F20" s="180"/>
      <c r="G20" s="180"/>
      <c r="H20" s="180"/>
      <c r="I20" s="180"/>
      <c r="J20" s="180"/>
      <c r="K20" s="180"/>
      <c r="L20" s="180"/>
      <c r="M20" s="180"/>
      <c r="N20" s="180"/>
      <c r="O20" s="180"/>
      <c r="P20" s="180"/>
    </row>
    <row r="21" spans="1:16" x14ac:dyDescent="0.2">
      <c r="A21" s="50"/>
    </row>
    <row r="22" spans="1:16" ht="18.75" customHeight="1" x14ac:dyDescent="0.2">
      <c r="A22" s="171" t="s">
        <v>35</v>
      </c>
      <c r="B22" s="171"/>
      <c r="C22" s="171"/>
      <c r="D22" s="171"/>
      <c r="E22" s="171"/>
      <c r="F22" s="171"/>
      <c r="G22" s="171"/>
      <c r="H22" s="171"/>
      <c r="I22" s="171"/>
      <c r="J22" s="171"/>
      <c r="K22" s="171"/>
      <c r="L22" s="171"/>
      <c r="M22" s="171"/>
      <c r="N22" s="171"/>
      <c r="O22" s="171"/>
      <c r="P22" s="171"/>
    </row>
    <row r="23" spans="1:16" x14ac:dyDescent="0.2">
      <c r="A23" s="51"/>
    </row>
    <row r="24" spans="1:16" ht="15.75" customHeight="1" x14ac:dyDescent="0.25">
      <c r="A24" s="49"/>
      <c r="B24" s="172" t="s">
        <v>56</v>
      </c>
      <c r="C24" s="173"/>
      <c r="D24" s="173"/>
      <c r="E24" s="173"/>
      <c r="F24" s="173"/>
      <c r="G24" s="173"/>
      <c r="H24" s="173"/>
      <c r="I24" s="173"/>
      <c r="J24" s="173"/>
      <c r="K24" s="173"/>
      <c r="L24" s="173"/>
      <c r="M24" s="173"/>
      <c r="N24" s="173"/>
      <c r="O24" s="173"/>
      <c r="P24" s="173"/>
    </row>
    <row r="25" spans="1:16" x14ac:dyDescent="0.2">
      <c r="A25" s="50"/>
    </row>
    <row r="26" spans="1:16" x14ac:dyDescent="0.2">
      <c r="A26" s="52"/>
      <c r="B26" s="53"/>
      <c r="C26" s="53"/>
      <c r="D26" s="53"/>
      <c r="E26" s="53"/>
      <c r="F26" s="53"/>
      <c r="G26" s="53"/>
      <c r="H26" s="53"/>
      <c r="I26" s="53"/>
      <c r="J26" s="53"/>
      <c r="K26" s="53"/>
      <c r="L26" s="53"/>
      <c r="M26" s="53"/>
      <c r="N26" s="53"/>
      <c r="O26" s="53"/>
      <c r="P26" s="54"/>
    </row>
    <row r="27" spans="1:16" ht="12.75" customHeight="1" x14ac:dyDescent="0.2">
      <c r="A27" s="174"/>
      <c r="B27" s="174"/>
      <c r="C27" s="174"/>
      <c r="D27" s="174"/>
      <c r="E27" s="174"/>
      <c r="F27" s="174"/>
      <c r="G27" s="174"/>
      <c r="H27" s="174"/>
      <c r="I27" s="174"/>
      <c r="J27" s="174"/>
      <c r="K27" s="174"/>
      <c r="L27" s="174"/>
      <c r="M27" s="174"/>
      <c r="N27" s="174"/>
      <c r="O27" s="174"/>
      <c r="P27" s="174"/>
    </row>
    <row r="28" spans="1:16" ht="12.75" customHeight="1" x14ac:dyDescent="0.2">
      <c r="A28" s="159" t="s">
        <v>36</v>
      </c>
      <c r="B28" s="159"/>
      <c r="C28" s="159"/>
      <c r="D28" s="159"/>
      <c r="E28" s="159"/>
      <c r="F28" s="159"/>
      <c r="G28" s="159"/>
      <c r="H28" s="159"/>
      <c r="I28" s="159"/>
      <c r="J28" s="159"/>
      <c r="K28" s="159"/>
      <c r="L28" s="159"/>
      <c r="M28" s="159"/>
      <c r="N28" s="159"/>
      <c r="O28" s="159"/>
      <c r="P28" s="159"/>
    </row>
    <row r="29" spans="1:16" ht="18.75" x14ac:dyDescent="0.3">
      <c r="A29" s="55"/>
      <c r="B29" s="56"/>
      <c r="C29" s="56"/>
      <c r="D29" s="56"/>
      <c r="E29" s="56"/>
      <c r="F29" s="56"/>
      <c r="G29" s="56"/>
      <c r="H29" s="56"/>
      <c r="I29" s="56"/>
      <c r="J29" s="56"/>
      <c r="K29" s="56"/>
      <c r="L29" s="56"/>
      <c r="M29" s="56"/>
      <c r="N29" s="56"/>
      <c r="O29" s="56"/>
      <c r="P29" s="57"/>
    </row>
    <row r="30" spans="1:16" ht="12.75" customHeight="1" x14ac:dyDescent="0.2">
      <c r="A30" s="160" t="s">
        <v>47</v>
      </c>
      <c r="B30" s="160"/>
      <c r="C30" s="160"/>
      <c r="D30" s="160"/>
      <c r="E30" s="160"/>
      <c r="F30" s="160"/>
      <c r="G30" s="160"/>
      <c r="H30" s="160"/>
      <c r="I30" s="160"/>
      <c r="J30" s="160"/>
      <c r="K30" s="160"/>
      <c r="L30" s="160"/>
      <c r="M30" s="160"/>
      <c r="N30" s="160"/>
      <c r="O30" s="160"/>
      <c r="P30" s="160"/>
    </row>
    <row r="31" spans="1:16" ht="12.75" customHeight="1" x14ac:dyDescent="0.2">
      <c r="A31" s="160"/>
      <c r="B31" s="160"/>
      <c r="C31" s="160"/>
      <c r="D31" s="160"/>
      <c r="E31" s="160"/>
      <c r="F31" s="160"/>
      <c r="G31" s="160"/>
      <c r="H31" s="160"/>
      <c r="I31" s="160"/>
      <c r="J31" s="160"/>
      <c r="K31" s="160"/>
      <c r="L31" s="160"/>
      <c r="M31" s="160"/>
      <c r="N31" s="160"/>
      <c r="O31" s="160"/>
      <c r="P31" s="160"/>
    </row>
    <row r="32" spans="1:16" ht="33" customHeight="1" x14ac:dyDescent="0.2">
      <c r="A32" s="161" t="s">
        <v>57</v>
      </c>
      <c r="B32" s="162"/>
      <c r="C32" s="162"/>
      <c r="D32" s="162"/>
      <c r="E32" s="162"/>
      <c r="F32" s="162"/>
      <c r="G32" s="162"/>
      <c r="H32" s="162"/>
      <c r="I32" s="162"/>
      <c r="J32" s="162"/>
      <c r="K32" s="162"/>
      <c r="L32" s="162"/>
      <c r="M32" s="162"/>
      <c r="N32" s="162"/>
      <c r="O32" s="162"/>
      <c r="P32" s="163"/>
    </row>
    <row r="33" spans="1:16" ht="33" customHeight="1" x14ac:dyDescent="0.2">
      <c r="A33" s="162"/>
      <c r="B33" s="162"/>
      <c r="C33" s="162"/>
      <c r="D33" s="162"/>
      <c r="E33" s="162"/>
      <c r="F33" s="162"/>
      <c r="G33" s="162"/>
      <c r="H33" s="162"/>
      <c r="I33" s="162"/>
      <c r="J33" s="162"/>
      <c r="K33" s="162"/>
      <c r="L33" s="162"/>
      <c r="M33" s="162"/>
      <c r="N33" s="162"/>
      <c r="O33" s="162"/>
      <c r="P33" s="163"/>
    </row>
    <row r="34" spans="1:16" ht="10.5" customHeight="1" x14ac:dyDescent="0.2">
      <c r="A34" s="162"/>
      <c r="B34" s="162"/>
      <c r="C34" s="162"/>
      <c r="D34" s="162"/>
      <c r="E34" s="162"/>
      <c r="F34" s="162"/>
      <c r="G34" s="162"/>
      <c r="H34" s="162"/>
      <c r="I34" s="162"/>
      <c r="J34" s="162"/>
      <c r="K34" s="162"/>
      <c r="L34" s="162"/>
      <c r="M34" s="162"/>
      <c r="N34" s="162"/>
      <c r="O34" s="162"/>
      <c r="P34" s="163"/>
    </row>
    <row r="35" spans="1:16" ht="14.25" customHeight="1" x14ac:dyDescent="0.2">
      <c r="A35" s="58"/>
      <c r="B35" s="59"/>
      <c r="C35" s="59"/>
      <c r="D35" s="59"/>
      <c r="E35" s="59"/>
      <c r="F35" s="59"/>
      <c r="G35" s="59"/>
      <c r="H35" s="59"/>
      <c r="I35" s="59"/>
      <c r="J35" s="59"/>
      <c r="K35" s="59"/>
      <c r="L35" s="59"/>
      <c r="M35" s="59"/>
      <c r="N35" s="59"/>
      <c r="O35" s="59"/>
      <c r="P35" s="60"/>
    </row>
    <row r="36" spans="1:16" x14ac:dyDescent="0.2">
      <c r="A36" s="156"/>
      <c r="B36" s="156"/>
      <c r="C36" s="156"/>
      <c r="D36" s="156"/>
      <c r="E36" s="156"/>
      <c r="F36" s="156"/>
      <c r="G36" s="156"/>
      <c r="H36" s="156"/>
      <c r="I36" s="156"/>
      <c r="J36" s="156"/>
      <c r="K36" s="156"/>
      <c r="L36" s="156"/>
      <c r="M36" s="156"/>
      <c r="N36" s="156"/>
      <c r="O36" s="156"/>
      <c r="P36" s="156"/>
    </row>
    <row r="37" spans="1:16" ht="18.75" customHeight="1" x14ac:dyDescent="0.2">
      <c r="A37" s="157" t="s">
        <v>37</v>
      </c>
      <c r="B37" s="157"/>
      <c r="C37" s="157"/>
      <c r="D37" s="157"/>
      <c r="E37" s="157"/>
      <c r="F37" s="157"/>
      <c r="G37" s="157"/>
      <c r="H37" s="157"/>
      <c r="I37" s="157"/>
      <c r="J37" s="157"/>
      <c r="K37" s="157"/>
      <c r="L37" s="157"/>
      <c r="M37" s="157"/>
      <c r="N37" s="157"/>
      <c r="O37" s="157"/>
      <c r="P37" s="157"/>
    </row>
    <row r="38" spans="1:16" ht="18.75" x14ac:dyDescent="0.3">
      <c r="A38" s="83"/>
    </row>
    <row r="39" spans="1:16" ht="12.75" customHeight="1" x14ac:dyDescent="0.2">
      <c r="A39" s="158" t="s">
        <v>48</v>
      </c>
      <c r="B39" s="158"/>
      <c r="C39" s="158"/>
      <c r="D39" s="158"/>
      <c r="E39" s="158"/>
      <c r="F39" s="158"/>
      <c r="G39" s="158"/>
      <c r="H39" s="158"/>
      <c r="I39" s="158"/>
      <c r="J39" s="158"/>
      <c r="K39" s="158"/>
      <c r="L39" s="158"/>
      <c r="M39" s="158"/>
      <c r="N39" s="158"/>
      <c r="O39" s="158"/>
      <c r="P39" s="158"/>
    </row>
    <row r="40" spans="1:16" x14ac:dyDescent="0.2">
      <c r="A40" s="156"/>
      <c r="B40" s="156"/>
      <c r="C40" s="156"/>
      <c r="D40" s="156"/>
      <c r="E40" s="156"/>
      <c r="F40" s="156"/>
      <c r="G40" s="156"/>
      <c r="H40" s="156"/>
      <c r="I40" s="156"/>
      <c r="J40" s="156"/>
      <c r="K40" s="156"/>
      <c r="L40" s="156"/>
      <c r="M40" s="156"/>
      <c r="N40" s="156"/>
      <c r="O40" s="156"/>
      <c r="P40" s="156"/>
    </row>
    <row r="41" spans="1:16" ht="12.75" customHeight="1" x14ac:dyDescent="0.2">
      <c r="A41" s="158" t="s">
        <v>38</v>
      </c>
      <c r="B41" s="158"/>
      <c r="C41" s="158"/>
      <c r="D41" s="158"/>
      <c r="E41" s="158"/>
      <c r="F41" s="158"/>
      <c r="G41" s="158"/>
      <c r="H41" s="158"/>
      <c r="I41" s="158"/>
      <c r="J41" s="158"/>
      <c r="K41" s="158"/>
      <c r="L41" s="158"/>
      <c r="M41" s="158"/>
      <c r="N41" s="158"/>
      <c r="O41" s="158"/>
      <c r="P41" s="158"/>
    </row>
    <row r="42" spans="1:16" ht="28.5" customHeight="1" x14ac:dyDescent="0.2">
      <c r="A42" s="80" t="s">
        <v>39</v>
      </c>
      <c r="B42" s="181" t="s">
        <v>40</v>
      </c>
      <c r="C42" s="182"/>
      <c r="D42" s="182"/>
      <c r="E42" s="182"/>
      <c r="F42" s="182"/>
      <c r="G42" s="182"/>
      <c r="H42" s="182"/>
      <c r="I42" s="182"/>
      <c r="J42" s="182"/>
      <c r="K42" s="182"/>
      <c r="L42" s="182"/>
      <c r="M42" s="182"/>
      <c r="N42" s="182"/>
      <c r="O42" s="182"/>
      <c r="P42" s="182"/>
    </row>
    <row r="43" spans="1:16" ht="12.75" customHeight="1" x14ac:dyDescent="0.2">
      <c r="A43" s="80" t="s">
        <v>39</v>
      </c>
      <c r="B43" s="183" t="s">
        <v>156</v>
      </c>
      <c r="C43" s="183"/>
      <c r="D43" s="183"/>
      <c r="E43" s="183"/>
      <c r="F43" s="183"/>
      <c r="G43" s="183"/>
      <c r="H43" s="183"/>
      <c r="I43" s="183"/>
      <c r="J43" s="183"/>
      <c r="K43" s="183"/>
      <c r="L43" s="183"/>
      <c r="M43" s="183"/>
      <c r="N43" s="183"/>
      <c r="O43" s="183"/>
      <c r="P43" s="183"/>
    </row>
    <row r="44" spans="1:16" ht="12.75" customHeight="1" x14ac:dyDescent="0.2">
      <c r="A44" s="80" t="s">
        <v>39</v>
      </c>
      <c r="B44" s="183" t="s">
        <v>157</v>
      </c>
      <c r="C44" s="183"/>
      <c r="D44" s="183"/>
      <c r="E44" s="183"/>
      <c r="F44" s="183"/>
      <c r="G44" s="183"/>
      <c r="H44" s="183"/>
      <c r="I44" s="183"/>
      <c r="J44" s="183"/>
      <c r="K44" s="183"/>
      <c r="L44" s="183"/>
      <c r="M44" s="183"/>
      <c r="N44" s="183"/>
      <c r="O44" s="183"/>
      <c r="P44" s="183"/>
    </row>
    <row r="45" spans="1:16" ht="12.75" customHeight="1" x14ac:dyDescent="0.2">
      <c r="A45" s="80" t="s">
        <v>39</v>
      </c>
      <c r="B45" s="183" t="s">
        <v>158</v>
      </c>
      <c r="C45" s="183"/>
      <c r="D45" s="183"/>
      <c r="E45" s="183"/>
      <c r="F45" s="183"/>
      <c r="G45" s="183"/>
      <c r="H45" s="183"/>
      <c r="I45" s="183"/>
      <c r="J45" s="183"/>
      <c r="K45" s="183"/>
      <c r="L45" s="183"/>
      <c r="M45" s="183"/>
      <c r="N45" s="183"/>
      <c r="O45" s="183"/>
      <c r="P45" s="183"/>
    </row>
    <row r="46" spans="1:16" ht="24" customHeight="1" x14ac:dyDescent="0.2">
      <c r="A46" s="80" t="s">
        <v>39</v>
      </c>
      <c r="B46" s="183" t="s">
        <v>159</v>
      </c>
      <c r="C46" s="183"/>
      <c r="D46" s="183"/>
      <c r="E46" s="183"/>
      <c r="F46" s="183"/>
      <c r="G46" s="183"/>
      <c r="H46" s="183"/>
      <c r="I46" s="183"/>
      <c r="J46" s="183"/>
      <c r="K46" s="183"/>
      <c r="L46" s="183"/>
      <c r="M46" s="183"/>
      <c r="N46" s="183"/>
      <c r="O46" s="183"/>
      <c r="P46" s="183"/>
    </row>
    <row r="47" spans="1:16" ht="26.25" customHeight="1" x14ac:dyDescent="0.2">
      <c r="A47" s="80" t="s">
        <v>39</v>
      </c>
      <c r="B47" s="183" t="s">
        <v>160</v>
      </c>
      <c r="C47" s="183"/>
      <c r="D47" s="183"/>
      <c r="E47" s="183"/>
      <c r="F47" s="183"/>
      <c r="G47" s="183"/>
      <c r="H47" s="183"/>
      <c r="I47" s="183"/>
      <c r="J47" s="183"/>
      <c r="K47" s="183"/>
      <c r="L47" s="183"/>
      <c r="M47" s="183"/>
      <c r="N47" s="183"/>
      <c r="O47" s="183"/>
      <c r="P47" s="183"/>
    </row>
    <row r="48" spans="1:16" ht="24.75" customHeight="1" x14ac:dyDescent="0.2">
      <c r="A48" s="80" t="s">
        <v>39</v>
      </c>
      <c r="B48" s="183" t="s">
        <v>161</v>
      </c>
      <c r="C48" s="183"/>
      <c r="D48" s="183"/>
      <c r="E48" s="183"/>
      <c r="F48" s="183"/>
      <c r="G48" s="183"/>
      <c r="H48" s="183"/>
      <c r="I48" s="183"/>
      <c r="J48" s="183"/>
      <c r="K48" s="183"/>
      <c r="L48" s="183"/>
      <c r="M48" s="183"/>
      <c r="N48" s="183"/>
      <c r="O48" s="183"/>
      <c r="P48" s="183"/>
    </row>
    <row r="49" spans="1:16" ht="26.25" customHeight="1" x14ac:dyDescent="0.2">
      <c r="A49" s="80" t="s">
        <v>39</v>
      </c>
      <c r="B49" s="183" t="s">
        <v>162</v>
      </c>
      <c r="C49" s="183"/>
      <c r="D49" s="183"/>
      <c r="E49" s="183"/>
      <c r="F49" s="183"/>
      <c r="G49" s="183"/>
      <c r="H49" s="183"/>
      <c r="I49" s="183"/>
      <c r="J49" s="183"/>
      <c r="K49" s="183"/>
      <c r="L49" s="183"/>
      <c r="M49" s="183"/>
      <c r="N49" s="183"/>
      <c r="O49" s="183"/>
      <c r="P49" s="183"/>
    </row>
    <row r="50" spans="1:16" ht="12.75" customHeight="1" x14ac:dyDescent="0.2">
      <c r="A50" s="80" t="s">
        <v>39</v>
      </c>
      <c r="B50" s="183" t="s">
        <v>163</v>
      </c>
      <c r="C50" s="183"/>
      <c r="D50" s="183"/>
      <c r="E50" s="183"/>
      <c r="F50" s="183"/>
      <c r="G50" s="183"/>
      <c r="H50" s="183"/>
      <c r="I50" s="183"/>
      <c r="J50" s="183"/>
      <c r="K50" s="183"/>
      <c r="L50" s="183"/>
      <c r="M50" s="183"/>
      <c r="N50" s="183"/>
      <c r="O50" s="183"/>
      <c r="P50" s="183"/>
    </row>
    <row r="51" spans="1:16" x14ac:dyDescent="0.2">
      <c r="A51" s="80" t="s">
        <v>39</v>
      </c>
      <c r="B51" s="183" t="s">
        <v>164</v>
      </c>
      <c r="C51" s="183"/>
      <c r="D51" s="183"/>
      <c r="E51" s="183"/>
      <c r="F51" s="183"/>
      <c r="G51" s="183"/>
      <c r="H51" s="183"/>
      <c r="I51" s="183"/>
      <c r="J51" s="183"/>
      <c r="K51" s="183"/>
      <c r="L51" s="183"/>
      <c r="M51" s="183"/>
      <c r="N51" s="183"/>
      <c r="O51" s="183"/>
      <c r="P51" s="183"/>
    </row>
    <row r="52" spans="1:16" ht="12.75" customHeight="1" x14ac:dyDescent="0.2">
      <c r="A52" s="21"/>
      <c r="B52" s="183" t="s">
        <v>165</v>
      </c>
      <c r="C52" s="183"/>
      <c r="D52" s="183"/>
      <c r="E52" s="183"/>
      <c r="F52" s="183"/>
      <c r="G52" s="183"/>
      <c r="H52" s="183"/>
      <c r="I52" s="183"/>
      <c r="J52" s="183"/>
      <c r="K52" s="183"/>
      <c r="L52" s="183"/>
      <c r="M52" s="183"/>
      <c r="N52" s="183"/>
      <c r="O52" s="183"/>
      <c r="P52" s="183"/>
    </row>
    <row r="53" spans="1:16" ht="12.75" customHeight="1" x14ac:dyDescent="0.2">
      <c r="A53" s="80" t="s">
        <v>39</v>
      </c>
      <c r="B53" s="183" t="s">
        <v>166</v>
      </c>
      <c r="C53" s="183"/>
      <c r="D53" s="183"/>
      <c r="E53" s="183"/>
      <c r="F53" s="183"/>
      <c r="G53" s="183"/>
      <c r="H53" s="183"/>
      <c r="I53" s="183"/>
      <c r="J53" s="183"/>
      <c r="K53" s="183"/>
      <c r="L53" s="183"/>
      <c r="M53" s="183"/>
      <c r="N53" s="183"/>
      <c r="O53" s="183"/>
      <c r="P53" s="183"/>
    </row>
    <row r="54" spans="1:16" x14ac:dyDescent="0.2">
      <c r="A54" s="80" t="s">
        <v>39</v>
      </c>
      <c r="B54" s="183" t="s">
        <v>167</v>
      </c>
      <c r="C54" s="183"/>
      <c r="D54" s="183"/>
      <c r="E54" s="183"/>
      <c r="F54" s="183"/>
      <c r="G54" s="183"/>
      <c r="H54" s="183"/>
      <c r="I54" s="183"/>
      <c r="J54" s="183"/>
      <c r="K54" s="183"/>
      <c r="L54" s="183"/>
      <c r="M54" s="183"/>
      <c r="N54" s="183"/>
      <c r="O54" s="183"/>
      <c r="P54" s="183"/>
    </row>
    <row r="55" spans="1:16" x14ac:dyDescent="0.2">
      <c r="A55" s="80" t="s">
        <v>39</v>
      </c>
      <c r="B55" s="183" t="s">
        <v>168</v>
      </c>
      <c r="C55" s="183"/>
      <c r="D55" s="183"/>
      <c r="E55" s="183"/>
      <c r="F55" s="183"/>
      <c r="G55" s="183"/>
      <c r="H55" s="183"/>
      <c r="I55" s="183"/>
      <c r="J55" s="183"/>
      <c r="K55" s="183"/>
      <c r="L55" s="183"/>
      <c r="M55" s="183"/>
      <c r="N55" s="183"/>
      <c r="O55" s="183"/>
      <c r="P55" s="183"/>
    </row>
    <row r="59" spans="1:16" ht="22.5" x14ac:dyDescent="0.2">
      <c r="A59" s="178" t="s">
        <v>49</v>
      </c>
      <c r="B59" s="178"/>
      <c r="C59" s="178"/>
      <c r="D59" s="178"/>
      <c r="E59" s="178"/>
      <c r="F59" s="178"/>
      <c r="G59" s="178"/>
      <c r="H59" s="178"/>
      <c r="I59" s="178"/>
      <c r="J59" s="178"/>
      <c r="K59" s="178"/>
      <c r="L59" s="178"/>
      <c r="M59" s="178"/>
      <c r="N59" s="178"/>
      <c r="O59" s="178"/>
      <c r="P59" s="178"/>
    </row>
    <row r="61" spans="1:16" ht="20.25" x14ac:dyDescent="0.3">
      <c r="A61" s="61"/>
    </row>
    <row r="62" spans="1:16" ht="20.25" x14ac:dyDescent="0.3">
      <c r="A62" s="188" t="s">
        <v>33</v>
      </c>
      <c r="B62" s="188"/>
      <c r="C62" s="188"/>
      <c r="D62" s="188"/>
      <c r="E62" s="188"/>
      <c r="F62" s="188"/>
      <c r="G62" s="188"/>
      <c r="H62" s="188"/>
      <c r="I62" s="188"/>
      <c r="J62" s="188"/>
      <c r="K62" s="188"/>
      <c r="L62" s="188"/>
      <c r="M62" s="188"/>
      <c r="N62" s="188"/>
      <c r="O62" s="188"/>
      <c r="P62" s="188"/>
    </row>
    <row r="63" spans="1:16" ht="18.75" x14ac:dyDescent="0.3">
      <c r="A63" s="62"/>
    </row>
    <row r="64" spans="1:16" ht="17.25" customHeight="1" x14ac:dyDescent="0.2">
      <c r="A64" s="171" t="s">
        <v>50</v>
      </c>
      <c r="B64" s="171"/>
      <c r="C64" s="171"/>
      <c r="D64" s="171"/>
      <c r="E64" s="171"/>
      <c r="F64" s="171"/>
      <c r="G64" s="171"/>
      <c r="H64" s="171"/>
      <c r="I64" s="171"/>
      <c r="J64" s="171"/>
      <c r="K64" s="171"/>
      <c r="L64" s="171"/>
      <c r="M64" s="171"/>
      <c r="N64" s="171"/>
      <c r="O64" s="171"/>
      <c r="P64" s="171"/>
    </row>
    <row r="65" spans="1:17" ht="18.75" x14ac:dyDescent="0.3">
      <c r="A65" s="63"/>
    </row>
    <row r="66" spans="1:17" ht="12.75" customHeight="1" x14ac:dyDescent="0.2">
      <c r="A66" s="184" t="s">
        <v>51</v>
      </c>
      <c r="B66" s="184"/>
      <c r="C66" s="184"/>
      <c r="D66" s="184"/>
      <c r="E66" s="184"/>
      <c r="F66" s="184"/>
      <c r="G66" s="184"/>
      <c r="H66" s="184"/>
      <c r="I66" s="184"/>
      <c r="J66" s="184"/>
      <c r="K66" s="184"/>
      <c r="L66" s="184"/>
      <c r="M66" s="184"/>
      <c r="N66" s="184"/>
      <c r="O66" s="184"/>
      <c r="P66" s="184"/>
    </row>
    <row r="67" spans="1:17" ht="18" customHeight="1" x14ac:dyDescent="0.2">
      <c r="A67" s="184"/>
      <c r="B67" s="184"/>
      <c r="C67" s="184"/>
      <c r="D67" s="184"/>
      <c r="E67" s="184"/>
      <c r="F67" s="184"/>
      <c r="G67" s="184"/>
      <c r="H67" s="184"/>
      <c r="I67" s="184"/>
      <c r="J67" s="184"/>
      <c r="K67" s="184"/>
      <c r="L67" s="184"/>
      <c r="M67" s="184"/>
      <c r="N67" s="184"/>
      <c r="O67" s="184"/>
      <c r="P67" s="184"/>
    </row>
    <row r="68" spans="1:17" ht="18" customHeight="1" x14ac:dyDescent="0.2">
      <c r="A68" s="82"/>
      <c r="B68" s="82"/>
      <c r="C68" s="82"/>
      <c r="D68" s="82"/>
      <c r="E68" s="82"/>
      <c r="F68" s="82"/>
      <c r="G68" s="82"/>
      <c r="H68" s="82"/>
      <c r="I68" s="82"/>
      <c r="J68" s="82"/>
      <c r="K68" s="82"/>
      <c r="L68" s="82"/>
      <c r="M68" s="82"/>
      <c r="N68" s="82"/>
      <c r="O68" s="82"/>
      <c r="P68" s="82"/>
    </row>
    <row r="69" spans="1:17" ht="17.25" customHeight="1" x14ac:dyDescent="0.2">
      <c r="A69" s="157" t="s">
        <v>53</v>
      </c>
      <c r="B69" s="157"/>
      <c r="C69" s="157"/>
      <c r="D69" s="157"/>
      <c r="E69" s="157"/>
      <c r="F69" s="157"/>
      <c r="G69" s="157"/>
      <c r="H69" s="157"/>
      <c r="I69" s="157"/>
      <c r="J69" s="157"/>
      <c r="K69" s="157"/>
      <c r="L69" s="157"/>
      <c r="M69" s="157"/>
      <c r="N69" s="157"/>
      <c r="O69" s="157"/>
      <c r="P69" s="157"/>
    </row>
    <row r="70" spans="1:17" x14ac:dyDescent="0.2">
      <c r="A70" s="64"/>
    </row>
    <row r="71" spans="1:17" x14ac:dyDescent="0.2">
      <c r="A71" s="65"/>
      <c r="B71" s="66"/>
      <c r="C71" s="66"/>
      <c r="D71" s="66"/>
      <c r="E71" s="66"/>
      <c r="F71" s="66"/>
      <c r="G71" s="66"/>
      <c r="H71" s="66"/>
      <c r="I71" s="66"/>
      <c r="J71" s="66"/>
      <c r="K71" s="66"/>
      <c r="L71" s="66"/>
      <c r="M71" s="66"/>
      <c r="N71" s="66"/>
      <c r="O71" s="66"/>
      <c r="P71" s="66"/>
      <c r="Q71" s="66"/>
    </row>
    <row r="72" spans="1:17" ht="20.45" customHeight="1" x14ac:dyDescent="0.2">
      <c r="A72" s="186" t="s">
        <v>52</v>
      </c>
      <c r="B72" s="186"/>
      <c r="C72" s="186"/>
      <c r="D72" s="186"/>
      <c r="E72" s="186"/>
      <c r="F72" s="186"/>
      <c r="G72" s="186"/>
      <c r="H72" s="186"/>
      <c r="I72" s="186"/>
      <c r="J72" s="186"/>
      <c r="K72" s="186"/>
      <c r="L72" s="186"/>
      <c r="M72" s="186"/>
      <c r="N72" s="186"/>
      <c r="O72" s="186"/>
      <c r="P72" s="186"/>
      <c r="Q72" s="66"/>
    </row>
    <row r="73" spans="1:17" x14ac:dyDescent="0.2">
      <c r="A73" s="67"/>
      <c r="B73" s="66"/>
      <c r="C73" s="66"/>
      <c r="D73" s="66"/>
      <c r="E73" s="66"/>
      <c r="F73" s="66"/>
      <c r="G73" s="66"/>
      <c r="H73" s="66"/>
      <c r="I73" s="66"/>
      <c r="J73" s="66"/>
      <c r="K73" s="66"/>
      <c r="L73" s="66"/>
      <c r="M73" s="66"/>
      <c r="N73" s="66"/>
      <c r="O73" s="66"/>
      <c r="P73" s="66"/>
      <c r="Q73" s="66"/>
    </row>
    <row r="74" spans="1:17" x14ac:dyDescent="0.2">
      <c r="A74" s="64"/>
    </row>
    <row r="75" spans="1:17" ht="39.75" customHeight="1" x14ac:dyDescent="0.3">
      <c r="C75" s="187" t="s">
        <v>54</v>
      </c>
      <c r="D75" s="185"/>
      <c r="E75" s="185"/>
      <c r="F75" s="185"/>
      <c r="G75" s="185"/>
      <c r="H75" s="185"/>
      <c r="I75" s="185"/>
      <c r="J75" s="185"/>
      <c r="K75" s="185"/>
      <c r="L75" s="185"/>
      <c r="M75" s="185"/>
      <c r="N75" s="185"/>
      <c r="O75" s="185"/>
      <c r="P75" s="185"/>
    </row>
    <row r="76" spans="1:17" ht="39.75" customHeight="1" x14ac:dyDescent="0.3">
      <c r="C76" s="181" t="s">
        <v>41</v>
      </c>
      <c r="D76" s="185"/>
      <c r="E76" s="185"/>
      <c r="F76" s="185"/>
      <c r="G76" s="185"/>
      <c r="H76" s="185"/>
      <c r="I76" s="185"/>
      <c r="J76" s="185"/>
      <c r="K76" s="185"/>
      <c r="L76" s="185"/>
      <c r="M76" s="185"/>
      <c r="N76" s="185"/>
      <c r="O76" s="185"/>
      <c r="P76" s="185"/>
    </row>
    <row r="77" spans="1:17" ht="39.75" customHeight="1" x14ac:dyDescent="0.3">
      <c r="C77" s="181" t="s">
        <v>42</v>
      </c>
      <c r="D77" s="185"/>
      <c r="E77" s="185"/>
      <c r="F77" s="185"/>
      <c r="G77" s="185"/>
      <c r="H77" s="185"/>
      <c r="I77" s="185"/>
      <c r="J77" s="185"/>
      <c r="K77" s="185"/>
      <c r="L77" s="185"/>
      <c r="M77" s="185"/>
      <c r="N77" s="185"/>
      <c r="O77" s="185"/>
      <c r="P77" s="185"/>
    </row>
    <row r="78" spans="1:17" ht="39.75" customHeight="1" x14ac:dyDescent="0.3">
      <c r="C78" s="181" t="s">
        <v>43</v>
      </c>
      <c r="D78" s="185"/>
      <c r="E78" s="185"/>
      <c r="F78" s="185"/>
      <c r="G78" s="185"/>
      <c r="H78" s="185"/>
      <c r="I78" s="185"/>
      <c r="J78" s="185"/>
      <c r="K78" s="185"/>
      <c r="L78" s="185"/>
      <c r="M78" s="185"/>
      <c r="N78" s="185"/>
      <c r="O78" s="185"/>
      <c r="P78" s="185"/>
    </row>
    <row r="79" spans="1:17" ht="18.75" x14ac:dyDescent="0.3">
      <c r="A79" s="62"/>
    </row>
    <row r="80" spans="1:17" ht="17.25" customHeight="1" x14ac:dyDescent="0.2">
      <c r="A80" s="157" t="s">
        <v>37</v>
      </c>
      <c r="B80" s="157"/>
      <c r="C80" s="157"/>
      <c r="D80" s="157"/>
      <c r="E80" s="157"/>
      <c r="F80" s="157"/>
      <c r="G80" s="157"/>
      <c r="H80" s="157"/>
      <c r="I80" s="157"/>
      <c r="J80" s="157"/>
      <c r="K80" s="157"/>
      <c r="L80" s="157"/>
      <c r="M80" s="157"/>
      <c r="N80" s="157"/>
      <c r="O80" s="157"/>
      <c r="P80" s="157"/>
    </row>
    <row r="81" spans="1:16" ht="18.75" x14ac:dyDescent="0.3">
      <c r="A81" s="68"/>
    </row>
    <row r="82" spans="1:16" ht="36.75" customHeight="1" x14ac:dyDescent="0.2">
      <c r="A82" s="69"/>
      <c r="B82" s="30"/>
      <c r="C82" s="184" t="s">
        <v>55</v>
      </c>
      <c r="D82" s="184"/>
      <c r="E82" s="184"/>
      <c r="F82" s="184"/>
      <c r="G82" s="184"/>
      <c r="H82" s="184"/>
      <c r="I82" s="184"/>
      <c r="J82" s="184"/>
      <c r="K82" s="184"/>
      <c r="L82" s="184"/>
      <c r="M82" s="184"/>
      <c r="N82" s="184"/>
      <c r="O82" s="184"/>
      <c r="P82" s="184"/>
    </row>
  </sheetData>
  <mergeCells count="45">
    <mergeCell ref="A64:P64"/>
    <mergeCell ref="B45:P45"/>
    <mergeCell ref="B46:P46"/>
    <mergeCell ref="B47:P47"/>
    <mergeCell ref="B48:P48"/>
    <mergeCell ref="B49:P49"/>
    <mergeCell ref="B50:P50"/>
    <mergeCell ref="C82:P82"/>
    <mergeCell ref="B51:P51"/>
    <mergeCell ref="A66:P67"/>
    <mergeCell ref="C76:P76"/>
    <mergeCell ref="C77:P77"/>
    <mergeCell ref="C78:P78"/>
    <mergeCell ref="A80:P80"/>
    <mergeCell ref="A69:P69"/>
    <mergeCell ref="A72:P72"/>
    <mergeCell ref="C75:P75"/>
    <mergeCell ref="B52:P52"/>
    <mergeCell ref="B53:P53"/>
    <mergeCell ref="B54:P54"/>
    <mergeCell ref="B55:P55"/>
    <mergeCell ref="A59:P59"/>
    <mergeCell ref="A62:P62"/>
    <mergeCell ref="A40:P40"/>
    <mergeCell ref="A41:P41"/>
    <mergeCell ref="B42:P42"/>
    <mergeCell ref="B43:P43"/>
    <mergeCell ref="B44:P44"/>
    <mergeCell ref="A2:P2"/>
    <mergeCell ref="C4:N5"/>
    <mergeCell ref="A22:P22"/>
    <mergeCell ref="B24:P24"/>
    <mergeCell ref="A27:P27"/>
    <mergeCell ref="C6:N11"/>
    <mergeCell ref="A13:P13"/>
    <mergeCell ref="A15:P15"/>
    <mergeCell ref="A17:P17"/>
    <mergeCell ref="B19:P20"/>
    <mergeCell ref="A36:P36"/>
    <mergeCell ref="A37:P37"/>
    <mergeCell ref="A39:P39"/>
    <mergeCell ref="A28:P28"/>
    <mergeCell ref="A30:P30"/>
    <mergeCell ref="A31:P31"/>
    <mergeCell ref="A32:P34"/>
  </mergeCells>
  <pageMargins left="0.7" right="0.7" top="0.75" bottom="0.75" header="0.3" footer="0.3"/>
  <pageSetup paperSize="9" scale="9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topLeftCell="A124" zoomScale="120" zoomScaleNormal="120" workbookViewId="0">
      <selection activeCell="J8" sqref="J8"/>
    </sheetView>
  </sheetViews>
  <sheetFormatPr baseColWidth="10" defaultRowHeight="12.75" x14ac:dyDescent="0.2"/>
  <cols>
    <col min="1" max="1" width="3.42578125" customWidth="1"/>
    <col min="2" max="2" width="67.7109375" customWidth="1"/>
    <col min="3" max="3" width="5.5703125" customWidth="1"/>
    <col min="4" max="4" width="21.28515625" bestFit="1" customWidth="1"/>
    <col min="5" max="5" width="16.140625" customWidth="1"/>
  </cols>
  <sheetData>
    <row r="1" spans="1:5" ht="96.75" customHeight="1" thickBot="1" x14ac:dyDescent="0.25">
      <c r="A1" s="195" t="s">
        <v>200</v>
      </c>
      <c r="B1" s="196"/>
      <c r="C1" s="196"/>
      <c r="D1" s="196"/>
      <c r="E1" s="197"/>
    </row>
    <row r="2" spans="1:5" ht="13.5" thickBot="1" x14ac:dyDescent="0.25">
      <c r="A2" s="4"/>
      <c r="B2" s="1"/>
      <c r="C2" s="2"/>
      <c r="D2" s="3"/>
    </row>
    <row r="3" spans="1:5" ht="20.100000000000001" customHeight="1" thickBot="1" x14ac:dyDescent="0.25">
      <c r="A3" s="192" t="s">
        <v>12</v>
      </c>
      <c r="B3" s="193"/>
      <c r="C3" s="193"/>
      <c r="D3" s="193"/>
      <c r="E3" s="194"/>
    </row>
    <row r="4" spans="1:5" ht="18.75" thickBot="1" x14ac:dyDescent="0.25">
      <c r="A4" s="189"/>
      <c r="B4" s="190"/>
      <c r="C4" s="190"/>
      <c r="D4" s="191"/>
    </row>
    <row r="5" spans="1:5" ht="36.950000000000003" customHeight="1" thickBot="1" x14ac:dyDescent="0.25">
      <c r="A5" s="198" t="s">
        <v>192</v>
      </c>
      <c r="B5" s="199"/>
      <c r="C5" s="199"/>
      <c r="D5" s="199"/>
      <c r="E5" s="200"/>
    </row>
    <row r="6" spans="1:5" ht="22.5" customHeight="1" x14ac:dyDescent="0.2">
      <c r="A6" s="89"/>
      <c r="B6" s="89" t="s">
        <v>0</v>
      </c>
      <c r="C6" s="90" t="s">
        <v>22</v>
      </c>
      <c r="D6" s="91" t="s">
        <v>46</v>
      </c>
      <c r="E6" s="91" t="s">
        <v>45</v>
      </c>
    </row>
    <row r="7" spans="1:5" x14ac:dyDescent="0.2">
      <c r="A7" s="92"/>
      <c r="B7" s="93" t="s">
        <v>1</v>
      </c>
      <c r="C7" s="94"/>
      <c r="D7" s="10"/>
      <c r="E7" s="10"/>
    </row>
    <row r="8" spans="1:5" x14ac:dyDescent="0.2">
      <c r="A8" s="11" t="s">
        <v>13</v>
      </c>
      <c r="B8" s="71" t="s">
        <v>17</v>
      </c>
      <c r="C8" s="12"/>
      <c r="D8" s="13"/>
      <c r="E8" s="13"/>
    </row>
    <row r="9" spans="1:5" x14ac:dyDescent="0.2">
      <c r="A9" s="7">
        <v>1</v>
      </c>
      <c r="B9" s="8" t="s">
        <v>67</v>
      </c>
      <c r="C9" s="9" t="s">
        <v>21</v>
      </c>
      <c r="D9" s="73"/>
      <c r="E9" s="84">
        <f>D9*0.00838</f>
        <v>0</v>
      </c>
    </row>
    <row r="10" spans="1:5" x14ac:dyDescent="0.2">
      <c r="A10" s="7">
        <f>IF(C10="","",MAX(A$9:$A9)+1)</f>
        <v>2</v>
      </c>
      <c r="B10" s="8" t="s">
        <v>68</v>
      </c>
      <c r="C10" s="9" t="s">
        <v>21</v>
      </c>
      <c r="D10" s="73"/>
      <c r="E10" s="84">
        <f t="shared" ref="E10:E15" si="0">D10*0.00838</f>
        <v>0</v>
      </c>
    </row>
    <row r="11" spans="1:5" x14ac:dyDescent="0.2">
      <c r="A11" s="7">
        <f>IF(C11="","",MAX(A$9:$A10)+1)</f>
        <v>3</v>
      </c>
      <c r="B11" s="8" t="s">
        <v>69</v>
      </c>
      <c r="C11" s="9" t="s">
        <v>21</v>
      </c>
      <c r="D11" s="73"/>
      <c r="E11" s="84">
        <f t="shared" si="0"/>
        <v>0</v>
      </c>
    </row>
    <row r="12" spans="1:5" x14ac:dyDescent="0.2">
      <c r="A12" s="7">
        <f>IF(C12="","",MAX(A$9:$A11)+1)</f>
        <v>4</v>
      </c>
      <c r="B12" s="8" t="s">
        <v>70</v>
      </c>
      <c r="C12" s="9" t="s">
        <v>21</v>
      </c>
      <c r="D12" s="73"/>
      <c r="E12" s="84">
        <f t="shared" si="0"/>
        <v>0</v>
      </c>
    </row>
    <row r="13" spans="1:5" x14ac:dyDescent="0.2">
      <c r="A13" s="71" t="str">
        <f>IF(C13="","",MAX(A$10:$A12)+1)</f>
        <v/>
      </c>
      <c r="B13" s="71" t="s">
        <v>172</v>
      </c>
      <c r="C13" s="12" t="s">
        <v>13</v>
      </c>
      <c r="D13" s="12" t="s">
        <v>13</v>
      </c>
      <c r="E13" s="12" t="s">
        <v>13</v>
      </c>
    </row>
    <row r="14" spans="1:5" x14ac:dyDescent="0.2">
      <c r="A14" s="7">
        <f>IF(C14="","",MAX(A$10:$A13)+1)</f>
        <v>5</v>
      </c>
      <c r="B14" s="8" t="s">
        <v>72</v>
      </c>
      <c r="C14" s="95" t="s">
        <v>71</v>
      </c>
      <c r="D14" s="73"/>
      <c r="E14" s="84">
        <f t="shared" si="0"/>
        <v>0</v>
      </c>
    </row>
    <row r="15" spans="1:5" x14ac:dyDescent="0.2">
      <c r="A15" s="7">
        <f>IF(C15="","",MAX(A$10:$A14)+1)</f>
        <v>6</v>
      </c>
      <c r="B15" s="8" t="s">
        <v>74</v>
      </c>
      <c r="C15" s="9" t="s">
        <v>19</v>
      </c>
      <c r="D15" s="73"/>
      <c r="E15" s="84">
        <f t="shared" si="0"/>
        <v>0</v>
      </c>
    </row>
    <row r="16" spans="1:5" x14ac:dyDescent="0.2">
      <c r="A16" s="11" t="str">
        <f>IF(C16="","",MAX(A$9:$A9)+1)</f>
        <v/>
      </c>
      <c r="B16" s="71" t="s">
        <v>2</v>
      </c>
      <c r="C16" s="12" t="s">
        <v>13</v>
      </c>
      <c r="D16" s="13"/>
      <c r="E16" s="85"/>
    </row>
    <row r="17" spans="1:7" x14ac:dyDescent="0.2">
      <c r="A17" s="14" t="str">
        <f>IF(C17="","",MAX(A$9:$A16)+1)</f>
        <v/>
      </c>
      <c r="B17" s="70" t="s">
        <v>3</v>
      </c>
      <c r="C17" s="15" t="s">
        <v>13</v>
      </c>
      <c r="D17" s="16"/>
      <c r="E17" s="86"/>
    </row>
    <row r="18" spans="1:7" x14ac:dyDescent="0.2">
      <c r="A18" s="7">
        <f>IF(C18="","",MAX(A$9:$A17)+1)</f>
        <v>7</v>
      </c>
      <c r="B18" s="8" t="s">
        <v>8</v>
      </c>
      <c r="C18" s="9" t="s">
        <v>20</v>
      </c>
      <c r="D18" s="73"/>
      <c r="E18" s="84">
        <f t="shared" ref="E18:E23" si="1">D18*0.00838</f>
        <v>0</v>
      </c>
    </row>
    <row r="19" spans="1:7" x14ac:dyDescent="0.2">
      <c r="A19" s="7">
        <f>IF(C19="","",MAX(A$9:$A18)+1)</f>
        <v>8</v>
      </c>
      <c r="B19" s="8" t="s">
        <v>6</v>
      </c>
      <c r="C19" s="9" t="s">
        <v>4</v>
      </c>
      <c r="D19" s="73"/>
      <c r="E19" s="84">
        <f t="shared" si="1"/>
        <v>0</v>
      </c>
    </row>
    <row r="20" spans="1:7" x14ac:dyDescent="0.2">
      <c r="A20" s="7">
        <f>IF(C20="","",MAX(A$9:$A19)+1)</f>
        <v>9</v>
      </c>
      <c r="B20" s="8" t="s">
        <v>7</v>
      </c>
      <c r="C20" s="9" t="s">
        <v>5</v>
      </c>
      <c r="D20" s="73"/>
      <c r="E20" s="84">
        <f t="shared" si="1"/>
        <v>0</v>
      </c>
    </row>
    <row r="21" spans="1:7" x14ac:dyDescent="0.2">
      <c r="A21" s="7">
        <f>IF(C21="","",MAX(A$9:$A20)+1)</f>
        <v>10</v>
      </c>
      <c r="B21" s="5" t="s">
        <v>18</v>
      </c>
      <c r="C21" s="6" t="s">
        <v>5</v>
      </c>
      <c r="D21" s="73"/>
      <c r="E21" s="84">
        <f t="shared" si="1"/>
        <v>0</v>
      </c>
    </row>
    <row r="22" spans="1:7" ht="33.75" x14ac:dyDescent="0.2">
      <c r="A22" s="7">
        <f>IF(C22="","",MAX(A$9:$A21)+1)</f>
        <v>11</v>
      </c>
      <c r="B22" s="8" t="s">
        <v>11</v>
      </c>
      <c r="C22" s="9" t="s">
        <v>4</v>
      </c>
      <c r="D22" s="73"/>
      <c r="E22" s="84">
        <f t="shared" si="1"/>
        <v>0</v>
      </c>
    </row>
    <row r="23" spans="1:7" x14ac:dyDescent="0.2">
      <c r="A23" s="7">
        <f>IF(C23="","",MAX(A$9:$A22)+1)</f>
        <v>12</v>
      </c>
      <c r="B23" s="8" t="s">
        <v>9</v>
      </c>
      <c r="C23" s="9" t="s">
        <v>4</v>
      </c>
      <c r="D23" s="73"/>
      <c r="E23" s="84">
        <f t="shared" si="1"/>
        <v>0</v>
      </c>
      <c r="G23" s="72"/>
    </row>
    <row r="24" spans="1:7" x14ac:dyDescent="0.2">
      <c r="A24" s="7">
        <f>IF(C24="","",MAX(A$9:$A23)+1)</f>
        <v>13</v>
      </c>
      <c r="B24" s="8" t="s">
        <v>169</v>
      </c>
      <c r="C24" s="9" t="s">
        <v>171</v>
      </c>
      <c r="D24" s="73"/>
      <c r="E24" s="84">
        <f t="shared" ref="E24:E25" si="2">D24*0.00838</f>
        <v>0</v>
      </c>
      <c r="G24" s="81"/>
    </row>
    <row r="25" spans="1:7" x14ac:dyDescent="0.2">
      <c r="A25" s="7">
        <f>IF(C25="","",MAX(A$9:$A24)+1)</f>
        <v>14</v>
      </c>
      <c r="B25" s="8" t="s">
        <v>170</v>
      </c>
      <c r="C25" s="9" t="s">
        <v>20</v>
      </c>
      <c r="D25" s="73"/>
      <c r="E25" s="84">
        <f t="shared" si="2"/>
        <v>0</v>
      </c>
      <c r="G25" s="81"/>
    </row>
    <row r="26" spans="1:7" x14ac:dyDescent="0.2">
      <c r="A26" s="14" t="str">
        <f>IF(C26="","",MAX(A$9:$A23)+1)</f>
        <v/>
      </c>
      <c r="B26" s="70" t="s">
        <v>14</v>
      </c>
      <c r="C26" s="15" t="s">
        <v>13</v>
      </c>
      <c r="D26" s="16"/>
      <c r="E26" s="86"/>
    </row>
    <row r="27" spans="1:7" x14ac:dyDescent="0.2">
      <c r="A27" s="7">
        <f>IF(C27="","",MAX(A$9:$A26)+1)</f>
        <v>15</v>
      </c>
      <c r="B27" s="8" t="s">
        <v>15</v>
      </c>
      <c r="C27" s="9" t="s">
        <v>20</v>
      </c>
      <c r="D27" s="73"/>
      <c r="E27" s="84">
        <f t="shared" ref="E27:E28" si="3">D27*0.00838</f>
        <v>0</v>
      </c>
    </row>
    <row r="28" spans="1:7" x14ac:dyDescent="0.2">
      <c r="A28" s="7">
        <f>IF(C28="","",MAX(A$9:$A27)+1)</f>
        <v>16</v>
      </c>
      <c r="B28" s="8" t="s">
        <v>16</v>
      </c>
      <c r="C28" s="9" t="s">
        <v>20</v>
      </c>
      <c r="D28" s="73"/>
      <c r="E28" s="84">
        <f t="shared" si="3"/>
        <v>0</v>
      </c>
    </row>
    <row r="29" spans="1:7" x14ac:dyDescent="0.2">
      <c r="A29" s="101" t="str">
        <f>IF(C29="","",MAX(A$9:$A38)+1)</f>
        <v/>
      </c>
      <c r="B29" s="88" t="s">
        <v>197</v>
      </c>
      <c r="C29" s="101"/>
      <c r="D29" s="16"/>
      <c r="E29" s="86"/>
    </row>
    <row r="30" spans="1:7" x14ac:dyDescent="0.2">
      <c r="A30" s="7">
        <f>IF(C30="","",MAX(A$9:$A29)+1)</f>
        <v>17</v>
      </c>
      <c r="B30" s="102" t="s">
        <v>82</v>
      </c>
      <c r="C30" s="95" t="s">
        <v>10</v>
      </c>
      <c r="D30" s="74"/>
      <c r="E30" s="84">
        <f t="shared" ref="E30:E31" si="4">D30*0.00838</f>
        <v>0</v>
      </c>
    </row>
    <row r="31" spans="1:7" x14ac:dyDescent="0.2">
      <c r="A31" s="7">
        <f>IF(C31="","",MAX(A$9:$A30)+1)</f>
        <v>18</v>
      </c>
      <c r="B31" s="102" t="s">
        <v>83</v>
      </c>
      <c r="C31" s="95" t="s">
        <v>10</v>
      </c>
      <c r="D31" s="74"/>
      <c r="E31" s="84">
        <f t="shared" si="4"/>
        <v>0</v>
      </c>
    </row>
    <row r="32" spans="1:7" x14ac:dyDescent="0.2">
      <c r="A32" s="96" t="str">
        <f>IF(C32="","",MAX(A$16:A28)+1)</f>
        <v/>
      </c>
      <c r="B32" s="97" t="s">
        <v>75</v>
      </c>
      <c r="C32" s="87"/>
      <c r="D32" s="75"/>
      <c r="E32" s="87"/>
    </row>
    <row r="33" spans="1:5" ht="45" x14ac:dyDescent="0.2">
      <c r="A33" s="98" t="str">
        <f>IF(C33="","",MAX(A$16:A32)+1)</f>
        <v/>
      </c>
      <c r="B33" s="99" t="s">
        <v>76</v>
      </c>
      <c r="C33" s="100"/>
      <c r="D33" s="13"/>
      <c r="E33" s="85"/>
    </row>
    <row r="34" spans="1:5" x14ac:dyDescent="0.2">
      <c r="A34" s="101" t="str">
        <f>IF(C34="","",MAX(A$16:A33)+1)</f>
        <v/>
      </c>
      <c r="B34" s="88" t="s">
        <v>77</v>
      </c>
      <c r="C34" s="101"/>
      <c r="D34" s="16"/>
      <c r="E34" s="86"/>
    </row>
    <row r="35" spans="1:5" ht="22.5" x14ac:dyDescent="0.2">
      <c r="A35" s="7">
        <f>IF(C35="","",MAX(A$9:$A34)+1)</f>
        <v>19</v>
      </c>
      <c r="B35" s="102" t="s">
        <v>78</v>
      </c>
      <c r="C35" s="95" t="s">
        <v>71</v>
      </c>
      <c r="D35" s="74"/>
      <c r="E35" s="84">
        <f t="shared" ref="E35:E36" si="5">D35*0.00838</f>
        <v>0</v>
      </c>
    </row>
    <row r="36" spans="1:5" x14ac:dyDescent="0.2">
      <c r="A36" s="7">
        <f>IF(C36="","",MAX(A$9:$A35)+1)</f>
        <v>20</v>
      </c>
      <c r="B36" s="102" t="s">
        <v>79</v>
      </c>
      <c r="C36" s="95" t="s">
        <v>71</v>
      </c>
      <c r="D36" s="74"/>
      <c r="E36" s="84">
        <f t="shared" si="5"/>
        <v>0</v>
      </c>
    </row>
    <row r="37" spans="1:5" x14ac:dyDescent="0.2">
      <c r="A37" s="101" t="str">
        <f>IF(C37="","",MAX(A$9:$A36)+1)</f>
        <v/>
      </c>
      <c r="B37" s="88" t="s">
        <v>80</v>
      </c>
      <c r="C37" s="101"/>
      <c r="D37" s="16"/>
      <c r="E37" s="86"/>
    </row>
    <row r="38" spans="1:5" x14ac:dyDescent="0.2">
      <c r="A38" s="7">
        <f>IF(C38="","",MAX(A$9:$A37)+1)</f>
        <v>21</v>
      </c>
      <c r="B38" s="102" t="s">
        <v>81</v>
      </c>
      <c r="C38" s="95" t="s">
        <v>71</v>
      </c>
      <c r="D38" s="74"/>
      <c r="E38" s="84">
        <f t="shared" ref="E38" si="6">D38*0.00838</f>
        <v>0</v>
      </c>
    </row>
    <row r="39" spans="1:5" x14ac:dyDescent="0.2">
      <c r="A39" s="101" t="str">
        <f>IF(C39="","",MAX(A$9:$A38)+1)</f>
        <v/>
      </c>
      <c r="B39" s="88" t="s">
        <v>84</v>
      </c>
      <c r="C39" s="101"/>
      <c r="D39" s="16"/>
      <c r="E39" s="86"/>
    </row>
    <row r="40" spans="1:5" x14ac:dyDescent="0.2">
      <c r="A40" s="7">
        <f>IF(C40="","",MAX(A$9:$A39)+1)</f>
        <v>22</v>
      </c>
      <c r="B40" s="102" t="s">
        <v>85</v>
      </c>
      <c r="C40" s="95" t="s">
        <v>21</v>
      </c>
      <c r="D40" s="74"/>
      <c r="E40" s="84">
        <f t="shared" ref="E40:E43" si="7">D40*0.00838</f>
        <v>0</v>
      </c>
    </row>
    <row r="41" spans="1:5" x14ac:dyDescent="0.2">
      <c r="A41" s="7">
        <f>IF(C41="","",MAX(A$9:$A40)+1)</f>
        <v>23</v>
      </c>
      <c r="B41" s="102" t="s">
        <v>86</v>
      </c>
      <c r="C41" s="95" t="s">
        <v>10</v>
      </c>
      <c r="D41" s="74"/>
      <c r="E41" s="84">
        <f t="shared" si="7"/>
        <v>0</v>
      </c>
    </row>
    <row r="42" spans="1:5" x14ac:dyDescent="0.2">
      <c r="A42" s="7">
        <f>IF(C42="","",MAX(A$9:$A41)+1)</f>
        <v>24</v>
      </c>
      <c r="B42" s="102" t="s">
        <v>87</v>
      </c>
      <c r="C42" s="95" t="s">
        <v>21</v>
      </c>
      <c r="D42" s="74"/>
      <c r="E42" s="84">
        <f t="shared" si="7"/>
        <v>0</v>
      </c>
    </row>
    <row r="43" spans="1:5" x14ac:dyDescent="0.2">
      <c r="A43" s="7">
        <f>IF(C43="","",MAX(A$9:$A42)+1)</f>
        <v>25</v>
      </c>
      <c r="B43" s="102" t="s">
        <v>88</v>
      </c>
      <c r="C43" s="95" t="s">
        <v>10</v>
      </c>
      <c r="D43" s="74"/>
      <c r="E43" s="84">
        <f t="shared" si="7"/>
        <v>0</v>
      </c>
    </row>
    <row r="44" spans="1:5" x14ac:dyDescent="0.2">
      <c r="A44" s="101" t="str">
        <f>IF(C44="","",MAX(A$9:$A43)+1)</f>
        <v/>
      </c>
      <c r="B44" s="88" t="s">
        <v>89</v>
      </c>
      <c r="C44" s="101"/>
      <c r="D44" s="16"/>
      <c r="E44" s="86"/>
    </row>
    <row r="45" spans="1:5" x14ac:dyDescent="0.2">
      <c r="A45" s="7">
        <f>IF(C45="","",MAX(A$9:$A44)+1)</f>
        <v>26</v>
      </c>
      <c r="B45" s="102" t="s">
        <v>90</v>
      </c>
      <c r="C45" s="95" t="s">
        <v>10</v>
      </c>
      <c r="D45" s="74"/>
      <c r="E45" s="84">
        <f t="shared" ref="E45:E51" si="8">D45*0.00838</f>
        <v>0</v>
      </c>
    </row>
    <row r="46" spans="1:5" x14ac:dyDescent="0.2">
      <c r="A46" s="7">
        <f>IF(C46="","",MAX(A$9:$A45)+1)</f>
        <v>27</v>
      </c>
      <c r="B46" s="102" t="s">
        <v>91</v>
      </c>
      <c r="C46" s="95" t="s">
        <v>10</v>
      </c>
      <c r="D46" s="74"/>
      <c r="E46" s="84">
        <f t="shared" si="8"/>
        <v>0</v>
      </c>
    </row>
    <row r="47" spans="1:5" x14ac:dyDescent="0.2">
      <c r="A47" s="7">
        <f>IF(C47="","",MAX(A$9:$A46)+1)</f>
        <v>28</v>
      </c>
      <c r="B47" s="102" t="s">
        <v>92</v>
      </c>
      <c r="C47" s="95" t="s">
        <v>10</v>
      </c>
      <c r="D47" s="74"/>
      <c r="E47" s="84">
        <f t="shared" si="8"/>
        <v>0</v>
      </c>
    </row>
    <row r="48" spans="1:5" ht="15.75" x14ac:dyDescent="0.2">
      <c r="A48" s="7">
        <f>IF(C48="","",MAX(A$9:$A47)+1)</f>
        <v>29</v>
      </c>
      <c r="B48" s="102" t="s">
        <v>94</v>
      </c>
      <c r="C48" s="95" t="s">
        <v>5</v>
      </c>
      <c r="D48" s="74"/>
      <c r="E48" s="84">
        <f t="shared" si="8"/>
        <v>0</v>
      </c>
    </row>
    <row r="49" spans="1:5" ht="15.75" x14ac:dyDescent="0.2">
      <c r="A49" s="7">
        <f>IF(C49="","",MAX(A$9:$A48)+1)</f>
        <v>30</v>
      </c>
      <c r="B49" s="102" t="s">
        <v>95</v>
      </c>
      <c r="C49" s="95" t="s">
        <v>5</v>
      </c>
      <c r="D49" s="74"/>
      <c r="E49" s="84">
        <f t="shared" si="8"/>
        <v>0</v>
      </c>
    </row>
    <row r="50" spans="1:5" ht="18" customHeight="1" x14ac:dyDescent="0.2">
      <c r="A50" s="7">
        <f>IF(C50="","",MAX(A$9:$A49)+1)</f>
        <v>31</v>
      </c>
      <c r="B50" s="102" t="s">
        <v>96</v>
      </c>
      <c r="C50" s="95" t="s">
        <v>5</v>
      </c>
      <c r="D50" s="74"/>
      <c r="E50" s="84">
        <f t="shared" si="8"/>
        <v>0</v>
      </c>
    </row>
    <row r="51" spans="1:5" ht="14.25" customHeight="1" x14ac:dyDescent="0.2">
      <c r="A51" s="7">
        <f>IF(C51="","",MAX(A$9:$A50)+1)</f>
        <v>32</v>
      </c>
      <c r="B51" s="102" t="s">
        <v>97</v>
      </c>
      <c r="C51" s="95" t="s">
        <v>5</v>
      </c>
      <c r="D51" s="74"/>
      <c r="E51" s="84">
        <f t="shared" si="8"/>
        <v>0</v>
      </c>
    </row>
    <row r="52" spans="1:5" ht="14.25" customHeight="1" x14ac:dyDescent="0.2">
      <c r="A52" s="7">
        <f>IF(C52="","",MAX(A$9:$A51)+1)</f>
        <v>33</v>
      </c>
      <c r="B52" s="102" t="s">
        <v>93</v>
      </c>
      <c r="C52" s="95" t="s">
        <v>10</v>
      </c>
      <c r="D52" s="74"/>
      <c r="E52" s="84">
        <f t="shared" ref="E52" si="9">D52*0.00838</f>
        <v>0</v>
      </c>
    </row>
    <row r="53" spans="1:5" x14ac:dyDescent="0.2">
      <c r="A53" s="96" t="str">
        <f>IF(C53="","",MAX(A$16:A52)+1)</f>
        <v/>
      </c>
      <c r="B53" s="97" t="s">
        <v>98</v>
      </c>
      <c r="C53" s="87"/>
      <c r="D53" s="75"/>
      <c r="E53" s="87"/>
    </row>
    <row r="54" spans="1:5" ht="78.75" x14ac:dyDescent="0.2">
      <c r="A54" s="98" t="str">
        <f>IF(C54="","",MAX(A$16:A53)+1)</f>
        <v/>
      </c>
      <c r="B54" s="99" t="s">
        <v>99</v>
      </c>
      <c r="C54" s="100"/>
      <c r="D54" s="13"/>
      <c r="E54" s="85"/>
    </row>
    <row r="55" spans="1:5" x14ac:dyDescent="0.2">
      <c r="A55" s="88" t="str">
        <f>IF(C55="","",MAX(A$9:$A54)+1)</f>
        <v/>
      </c>
      <c r="B55" s="88" t="s">
        <v>77</v>
      </c>
      <c r="C55" s="88"/>
      <c r="D55" s="78"/>
      <c r="E55" s="88"/>
    </row>
    <row r="56" spans="1:5" ht="33.75" x14ac:dyDescent="0.2">
      <c r="A56" s="7">
        <f>IF(C56="","",MAX(A$9:$A55)+1)</f>
        <v>34</v>
      </c>
      <c r="B56" s="102" t="s">
        <v>187</v>
      </c>
      <c r="C56" s="95" t="s">
        <v>71</v>
      </c>
      <c r="D56" s="74"/>
      <c r="E56" s="84">
        <f t="shared" ref="E56:E63" si="10">D56*0.00838</f>
        <v>0</v>
      </c>
    </row>
    <row r="57" spans="1:5" ht="33.75" x14ac:dyDescent="0.2">
      <c r="A57" s="7">
        <f>IF(C57="","",MAX(A$9:$A56)+1)</f>
        <v>35</v>
      </c>
      <c r="B57" s="102" t="s">
        <v>186</v>
      </c>
      <c r="C57" s="95" t="s">
        <v>71</v>
      </c>
      <c r="D57" s="74"/>
      <c r="E57" s="84">
        <f t="shared" si="10"/>
        <v>0</v>
      </c>
    </row>
    <row r="58" spans="1:5" ht="32.25" customHeight="1" x14ac:dyDescent="0.2">
      <c r="A58" s="7">
        <f>IF(C58="","",MAX(A$9:$A57)+1)</f>
        <v>36</v>
      </c>
      <c r="B58" s="102" t="s">
        <v>188</v>
      </c>
      <c r="C58" s="95" t="s">
        <v>71</v>
      </c>
      <c r="D58" s="74"/>
      <c r="E58" s="84">
        <f t="shared" si="10"/>
        <v>0</v>
      </c>
    </row>
    <row r="59" spans="1:5" ht="22.5" x14ac:dyDescent="0.2">
      <c r="A59" s="7">
        <f>IF(C59="","",MAX(A$9:$A58)+1)</f>
        <v>37</v>
      </c>
      <c r="B59" s="102" t="s">
        <v>189</v>
      </c>
      <c r="C59" s="95" t="s">
        <v>71</v>
      </c>
      <c r="D59" s="74"/>
      <c r="E59" s="84">
        <f t="shared" si="10"/>
        <v>0</v>
      </c>
    </row>
    <row r="60" spans="1:5" ht="22.5" x14ac:dyDescent="0.2">
      <c r="A60" s="7">
        <f>IF(C60="","",MAX(A$9:$A59)+1)</f>
        <v>38</v>
      </c>
      <c r="B60" s="102" t="s">
        <v>190</v>
      </c>
      <c r="C60" s="95" t="s">
        <v>71</v>
      </c>
      <c r="D60" s="74"/>
      <c r="E60" s="84">
        <f t="shared" si="10"/>
        <v>0</v>
      </c>
    </row>
    <row r="61" spans="1:5" ht="22.5" x14ac:dyDescent="0.2">
      <c r="A61" s="7">
        <f>IF(C61="","",MAX(A$9:$A60)+1)</f>
        <v>39</v>
      </c>
      <c r="B61" s="102" t="s">
        <v>191</v>
      </c>
      <c r="C61" s="95" t="s">
        <v>71</v>
      </c>
      <c r="D61" s="74"/>
      <c r="E61" s="84">
        <f t="shared" si="10"/>
        <v>0</v>
      </c>
    </row>
    <row r="62" spans="1:5" x14ac:dyDescent="0.2">
      <c r="A62" s="7">
        <f>IF(C62="","",MAX(A$9:$A61)+1)</f>
        <v>40</v>
      </c>
      <c r="B62" s="102" t="s">
        <v>100</v>
      </c>
      <c r="C62" s="95" t="s">
        <v>71</v>
      </c>
      <c r="D62" s="74"/>
      <c r="E62" s="84">
        <f t="shared" si="10"/>
        <v>0</v>
      </c>
    </row>
    <row r="63" spans="1:5" x14ac:dyDescent="0.2">
      <c r="A63" s="7">
        <f>IF(C63="","",MAX(A$9:$A62)+1)</f>
        <v>41</v>
      </c>
      <c r="B63" s="102" t="s">
        <v>101</v>
      </c>
      <c r="C63" s="95" t="s">
        <v>71</v>
      </c>
      <c r="D63" s="74"/>
      <c r="E63" s="84">
        <f t="shared" si="10"/>
        <v>0</v>
      </c>
    </row>
    <row r="64" spans="1:5" x14ac:dyDescent="0.2">
      <c r="A64" s="88" t="str">
        <f>IF(C64="","",MAX(A$9:$A63)+1)</f>
        <v/>
      </c>
      <c r="B64" s="88" t="s">
        <v>102</v>
      </c>
      <c r="C64" s="88"/>
      <c r="D64" s="78"/>
      <c r="E64" s="88"/>
    </row>
    <row r="65" spans="1:5" ht="15" x14ac:dyDescent="0.2">
      <c r="A65" s="7">
        <f>IF(C65="","",MAX(A$9:$A64)+1)</f>
        <v>42</v>
      </c>
      <c r="B65" s="102" t="s">
        <v>103</v>
      </c>
      <c r="C65" s="95" t="s">
        <v>10</v>
      </c>
      <c r="D65" s="74"/>
      <c r="E65" s="84">
        <f t="shared" ref="E65" si="11">D65*0.00838</f>
        <v>0</v>
      </c>
    </row>
    <row r="66" spans="1:5" ht="15" x14ac:dyDescent="0.2">
      <c r="A66" s="7">
        <f>IF(C66="","",MAX(A$9:$A65)+1)</f>
        <v>43</v>
      </c>
      <c r="B66" s="102" t="s">
        <v>104</v>
      </c>
      <c r="C66" s="95" t="s">
        <v>10</v>
      </c>
      <c r="D66" s="74"/>
      <c r="E66" s="84">
        <f t="shared" ref="E66:E73" si="12">D66*0.00838</f>
        <v>0</v>
      </c>
    </row>
    <row r="67" spans="1:5" ht="15" x14ac:dyDescent="0.2">
      <c r="A67" s="7">
        <f>IF(C67="","",MAX(A$9:$A66)+1)</f>
        <v>44</v>
      </c>
      <c r="B67" s="102" t="s">
        <v>105</v>
      </c>
      <c r="C67" s="95" t="s">
        <v>10</v>
      </c>
      <c r="D67" s="74"/>
      <c r="E67" s="84">
        <f t="shared" si="12"/>
        <v>0</v>
      </c>
    </row>
    <row r="68" spans="1:5" x14ac:dyDescent="0.2">
      <c r="A68" s="7">
        <f>IF(C68="","",MAX(A$9:$A67)+1)</f>
        <v>45</v>
      </c>
      <c r="B68" s="102" t="s">
        <v>106</v>
      </c>
      <c r="C68" s="95" t="s">
        <v>10</v>
      </c>
      <c r="D68" s="74"/>
      <c r="E68" s="84">
        <f t="shared" si="12"/>
        <v>0</v>
      </c>
    </row>
    <row r="69" spans="1:5" x14ac:dyDescent="0.2">
      <c r="A69" s="7">
        <f>IF(C69="","",MAX(A$16:A68)+1)</f>
        <v>46</v>
      </c>
      <c r="B69" s="102" t="s">
        <v>107</v>
      </c>
      <c r="C69" s="95" t="s">
        <v>10</v>
      </c>
      <c r="D69" s="74"/>
      <c r="E69" s="84">
        <f t="shared" si="12"/>
        <v>0</v>
      </c>
    </row>
    <row r="70" spans="1:5" x14ac:dyDescent="0.2">
      <c r="A70" s="7">
        <f>IF(C70="","",MAX(A$9:$A69)+1)</f>
        <v>47</v>
      </c>
      <c r="B70" s="102" t="s">
        <v>108</v>
      </c>
      <c r="C70" s="95" t="s">
        <v>10</v>
      </c>
      <c r="D70" s="74"/>
      <c r="E70" s="84">
        <f t="shared" si="12"/>
        <v>0</v>
      </c>
    </row>
    <row r="71" spans="1:5" x14ac:dyDescent="0.2">
      <c r="A71" s="7">
        <f>IF(C71="","",MAX(A$9:$A70)+1)</f>
        <v>48</v>
      </c>
      <c r="B71" s="102" t="s">
        <v>109</v>
      </c>
      <c r="C71" s="95" t="s">
        <v>10</v>
      </c>
      <c r="D71" s="74"/>
      <c r="E71" s="84">
        <f t="shared" si="12"/>
        <v>0</v>
      </c>
    </row>
    <row r="72" spans="1:5" x14ac:dyDescent="0.2">
      <c r="A72" s="7">
        <f>IF(C72="","",MAX(A$9:$A71)+1)</f>
        <v>49</v>
      </c>
      <c r="B72" s="102" t="s">
        <v>110</v>
      </c>
      <c r="C72" s="95" t="s">
        <v>10</v>
      </c>
      <c r="D72" s="74"/>
      <c r="E72" s="84">
        <f t="shared" si="12"/>
        <v>0</v>
      </c>
    </row>
    <row r="73" spans="1:5" x14ac:dyDescent="0.2">
      <c r="A73" s="7">
        <f>IF(C73="","",MAX(A$9:$A72)+1)</f>
        <v>50</v>
      </c>
      <c r="B73" s="102" t="s">
        <v>111</v>
      </c>
      <c r="C73" s="95" t="s">
        <v>10</v>
      </c>
      <c r="D73" s="74"/>
      <c r="E73" s="84">
        <f t="shared" si="12"/>
        <v>0</v>
      </c>
    </row>
    <row r="74" spans="1:5" x14ac:dyDescent="0.2">
      <c r="A74" s="88" t="str">
        <f>IF(C74="","",MAX(A$9:$A73)+1)</f>
        <v/>
      </c>
      <c r="B74" s="88" t="s">
        <v>112</v>
      </c>
      <c r="C74" s="88"/>
      <c r="D74" s="78"/>
      <c r="E74" s="88"/>
    </row>
    <row r="75" spans="1:5" x14ac:dyDescent="0.2">
      <c r="A75" s="7">
        <f>IF(C75="","",MAX(A$9:$A74)+1)</f>
        <v>51</v>
      </c>
      <c r="B75" s="102" t="s">
        <v>113</v>
      </c>
      <c r="C75" s="95" t="s">
        <v>10</v>
      </c>
      <c r="D75" s="74"/>
      <c r="E75" s="84">
        <f t="shared" ref="E75:E126" si="13">D75*0.00838</f>
        <v>0</v>
      </c>
    </row>
    <row r="76" spans="1:5" x14ac:dyDescent="0.2">
      <c r="A76" s="7">
        <f>IF(C76="","",MAX(A$9:$A75)+1)</f>
        <v>52</v>
      </c>
      <c r="B76" s="102" t="s">
        <v>114</v>
      </c>
      <c r="C76" s="95" t="s">
        <v>10</v>
      </c>
      <c r="D76" s="74"/>
      <c r="E76" s="84">
        <f t="shared" si="13"/>
        <v>0</v>
      </c>
    </row>
    <row r="77" spans="1:5" x14ac:dyDescent="0.2">
      <c r="A77" s="7">
        <f>IF(C77="","",MAX(A$9:$A76)+1)</f>
        <v>53</v>
      </c>
      <c r="B77" s="102" t="s">
        <v>115</v>
      </c>
      <c r="C77" s="95" t="s">
        <v>10</v>
      </c>
      <c r="D77" s="74"/>
      <c r="E77" s="84">
        <f t="shared" si="13"/>
        <v>0</v>
      </c>
    </row>
    <row r="78" spans="1:5" x14ac:dyDescent="0.2">
      <c r="A78" s="7">
        <f>IF(C78="","",MAX(A$9:$A77)+1)</f>
        <v>54</v>
      </c>
      <c r="B78" s="102" t="s">
        <v>116</v>
      </c>
      <c r="C78" s="95" t="s">
        <v>5</v>
      </c>
      <c r="D78" s="74"/>
      <c r="E78" s="84">
        <f t="shared" si="13"/>
        <v>0</v>
      </c>
    </row>
    <row r="79" spans="1:5" x14ac:dyDescent="0.2">
      <c r="A79" s="7">
        <f>IF(C79="","",MAX(A$9:$A78)+1)</f>
        <v>55</v>
      </c>
      <c r="B79" s="102" t="s">
        <v>117</v>
      </c>
      <c r="C79" s="95" t="s">
        <v>5</v>
      </c>
      <c r="D79" s="74"/>
      <c r="E79" s="84">
        <f t="shared" si="13"/>
        <v>0</v>
      </c>
    </row>
    <row r="80" spans="1:5" x14ac:dyDescent="0.2">
      <c r="A80" s="7">
        <f>IF(C80="","",MAX(A$9:$A79)+1)</f>
        <v>56</v>
      </c>
      <c r="B80" s="102" t="s">
        <v>118</v>
      </c>
      <c r="C80" s="95" t="s">
        <v>5</v>
      </c>
      <c r="D80" s="74"/>
      <c r="E80" s="84">
        <f t="shared" si="13"/>
        <v>0</v>
      </c>
    </row>
    <row r="81" spans="1:5" x14ac:dyDescent="0.2">
      <c r="A81" s="7">
        <f>IF(C81="","",MAX(A$9:$A80)+1)</f>
        <v>57</v>
      </c>
      <c r="B81" s="102" t="s">
        <v>119</v>
      </c>
      <c r="C81" s="95" t="s">
        <v>21</v>
      </c>
      <c r="D81" s="74"/>
      <c r="E81" s="84">
        <f t="shared" si="13"/>
        <v>0</v>
      </c>
    </row>
    <row r="82" spans="1:5" x14ac:dyDescent="0.2">
      <c r="A82" s="7">
        <f>IF(C82="","",MAX(A$9:$A81)+1)</f>
        <v>58</v>
      </c>
      <c r="B82" s="102" t="s">
        <v>120</v>
      </c>
      <c r="C82" s="95" t="s">
        <v>21</v>
      </c>
      <c r="D82" s="74"/>
      <c r="E82" s="84">
        <f t="shared" si="13"/>
        <v>0</v>
      </c>
    </row>
    <row r="83" spans="1:5" x14ac:dyDescent="0.2">
      <c r="A83" s="88" t="str">
        <f>IF(C83="","",MAX(A$16:A82)+1)</f>
        <v/>
      </c>
      <c r="B83" s="88" t="s">
        <v>121</v>
      </c>
      <c r="C83" s="88"/>
      <c r="D83" s="78"/>
      <c r="E83" s="88"/>
    </row>
    <row r="84" spans="1:5" x14ac:dyDescent="0.2">
      <c r="A84" s="7">
        <f>IF(C84="","",MAX(A$16:A82)+1)</f>
        <v>59</v>
      </c>
      <c r="B84" s="102" t="s">
        <v>122</v>
      </c>
      <c r="C84" s="95" t="s">
        <v>10</v>
      </c>
      <c r="D84" s="74"/>
      <c r="E84" s="84">
        <f t="shared" ref="E84" si="14">D84*0.00838</f>
        <v>0</v>
      </c>
    </row>
    <row r="85" spans="1:5" x14ac:dyDescent="0.2">
      <c r="A85" s="7">
        <f>IF(C85="","",MAX(A$9:$A84)+1)</f>
        <v>60</v>
      </c>
      <c r="B85" s="102" t="s">
        <v>123</v>
      </c>
      <c r="C85" s="95" t="s">
        <v>10</v>
      </c>
      <c r="D85" s="74"/>
      <c r="E85" s="84">
        <f t="shared" si="13"/>
        <v>0</v>
      </c>
    </row>
    <row r="86" spans="1:5" x14ac:dyDescent="0.2">
      <c r="A86" s="7">
        <f>IF(C86="","",MAX(A$9:$A85)+1)</f>
        <v>61</v>
      </c>
      <c r="B86" s="102" t="s">
        <v>124</v>
      </c>
      <c r="C86" s="95" t="s">
        <v>10</v>
      </c>
      <c r="D86" s="74"/>
      <c r="E86" s="84">
        <f t="shared" si="13"/>
        <v>0</v>
      </c>
    </row>
    <row r="87" spans="1:5" x14ac:dyDescent="0.2">
      <c r="A87" s="7">
        <f>IF(C87="","",MAX(A$9:$A86)+1)</f>
        <v>62</v>
      </c>
      <c r="B87" s="102" t="s">
        <v>125</v>
      </c>
      <c r="C87" s="95" t="s">
        <v>10</v>
      </c>
      <c r="D87" s="74"/>
      <c r="E87" s="84">
        <f t="shared" si="13"/>
        <v>0</v>
      </c>
    </row>
    <row r="88" spans="1:5" x14ac:dyDescent="0.2">
      <c r="A88" s="7">
        <f>IF(C88="","",MAX(A$9:$A87)+1)</f>
        <v>63</v>
      </c>
      <c r="B88" s="102" t="s">
        <v>126</v>
      </c>
      <c r="C88" s="95" t="s">
        <v>10</v>
      </c>
      <c r="D88" s="74"/>
      <c r="E88" s="84">
        <f t="shared" si="13"/>
        <v>0</v>
      </c>
    </row>
    <row r="89" spans="1:5" x14ac:dyDescent="0.2">
      <c r="A89" s="7">
        <f>IF(C89="","",MAX(A$9:$A88)+1)</f>
        <v>64</v>
      </c>
      <c r="B89" s="102" t="s">
        <v>127</v>
      </c>
      <c r="C89" s="95" t="s">
        <v>10</v>
      </c>
      <c r="D89" s="74"/>
      <c r="E89" s="84">
        <f t="shared" si="13"/>
        <v>0</v>
      </c>
    </row>
    <row r="90" spans="1:5" x14ac:dyDescent="0.2">
      <c r="A90" s="7">
        <f>IF(C90="","",MAX(A$9:$A89)+1)</f>
        <v>65</v>
      </c>
      <c r="B90" s="102" t="s">
        <v>128</v>
      </c>
      <c r="C90" s="95" t="s">
        <v>10</v>
      </c>
      <c r="D90" s="74"/>
      <c r="E90" s="84">
        <f t="shared" si="13"/>
        <v>0</v>
      </c>
    </row>
    <row r="91" spans="1:5" x14ac:dyDescent="0.2">
      <c r="A91" s="7">
        <f>IF(C91="","",MAX(A$9:$A90)+1)</f>
        <v>66</v>
      </c>
      <c r="B91" s="102" t="s">
        <v>129</v>
      </c>
      <c r="C91" s="95" t="s">
        <v>10</v>
      </c>
      <c r="D91" s="74"/>
      <c r="E91" s="84">
        <f t="shared" si="13"/>
        <v>0</v>
      </c>
    </row>
    <row r="92" spans="1:5" x14ac:dyDescent="0.2">
      <c r="A92" s="7">
        <f>IF(C92="","",MAX(A$9:$A91)+1)</f>
        <v>67</v>
      </c>
      <c r="B92" s="102" t="s">
        <v>130</v>
      </c>
      <c r="C92" s="95" t="s">
        <v>10</v>
      </c>
      <c r="D92" s="74"/>
      <c r="E92" s="84">
        <f t="shared" si="13"/>
        <v>0</v>
      </c>
    </row>
    <row r="93" spans="1:5" x14ac:dyDescent="0.2">
      <c r="A93" s="88" t="str">
        <f>IF(C93="","",MAX(A$9:$A92)+1)</f>
        <v/>
      </c>
      <c r="B93" s="88" t="s">
        <v>131</v>
      </c>
      <c r="C93" s="88"/>
      <c r="D93" s="78"/>
      <c r="E93" s="88"/>
    </row>
    <row r="94" spans="1:5" ht="27.75" x14ac:dyDescent="0.2">
      <c r="A94" s="7">
        <f>IF(C94="","",MAX(A$9:$A93)+1)</f>
        <v>68</v>
      </c>
      <c r="B94" s="102" t="s">
        <v>132</v>
      </c>
      <c r="C94" s="95" t="s">
        <v>5</v>
      </c>
      <c r="D94" s="74"/>
      <c r="E94" s="84">
        <f t="shared" si="13"/>
        <v>0</v>
      </c>
    </row>
    <row r="95" spans="1:5" ht="27.75" x14ac:dyDescent="0.2">
      <c r="A95" s="7">
        <f>IF(C95="","",MAX(A$9:$A94)+1)</f>
        <v>69</v>
      </c>
      <c r="B95" s="102" t="s">
        <v>133</v>
      </c>
      <c r="C95" s="95" t="s">
        <v>5</v>
      </c>
      <c r="D95" s="74"/>
      <c r="E95" s="84">
        <f t="shared" si="13"/>
        <v>0</v>
      </c>
    </row>
    <row r="96" spans="1:5" ht="27.75" x14ac:dyDescent="0.2">
      <c r="A96" s="7">
        <f>IF(C96="","",MAX(A$9:$A95)+1)</f>
        <v>70</v>
      </c>
      <c r="B96" s="102" t="s">
        <v>134</v>
      </c>
      <c r="C96" s="95" t="s">
        <v>5</v>
      </c>
      <c r="D96" s="74"/>
      <c r="E96" s="84">
        <f t="shared" si="13"/>
        <v>0</v>
      </c>
    </row>
    <row r="97" spans="1:5" ht="27.75" x14ac:dyDescent="0.2">
      <c r="A97" s="7">
        <f>IF(C97="","",MAX(A$9:$A96)+1)</f>
        <v>71</v>
      </c>
      <c r="B97" s="102" t="s">
        <v>135</v>
      </c>
      <c r="C97" s="95" t="s">
        <v>5</v>
      </c>
      <c r="D97" s="74"/>
      <c r="E97" s="84">
        <f t="shared" si="13"/>
        <v>0</v>
      </c>
    </row>
    <row r="98" spans="1:5" ht="27.75" x14ac:dyDescent="0.2">
      <c r="A98" s="7">
        <f>IF(C98="","",MAX(A$9:$A97)+1)</f>
        <v>72</v>
      </c>
      <c r="B98" s="102" t="s">
        <v>136</v>
      </c>
      <c r="C98" s="95" t="s">
        <v>5</v>
      </c>
      <c r="D98" s="74"/>
      <c r="E98" s="84">
        <f t="shared" si="13"/>
        <v>0</v>
      </c>
    </row>
    <row r="99" spans="1:5" ht="27.75" x14ac:dyDescent="0.2">
      <c r="A99" s="7">
        <f>IF(C99="","",MAX(A$16:A98)+1)</f>
        <v>73</v>
      </c>
      <c r="B99" s="102" t="s">
        <v>137</v>
      </c>
      <c r="C99" s="95" t="s">
        <v>5</v>
      </c>
      <c r="D99" s="74"/>
      <c r="E99" s="84">
        <f t="shared" ref="E99:E106" si="15">D99*0.00838</f>
        <v>0</v>
      </c>
    </row>
    <row r="100" spans="1:5" x14ac:dyDescent="0.2">
      <c r="A100" s="7">
        <f>IF(C100="","",MAX(A$16:A99)+1)</f>
        <v>74</v>
      </c>
      <c r="B100" s="102" t="s">
        <v>138</v>
      </c>
      <c r="C100" s="95" t="s">
        <v>10</v>
      </c>
      <c r="D100" s="74"/>
      <c r="E100" s="84">
        <f t="shared" si="15"/>
        <v>0</v>
      </c>
    </row>
    <row r="101" spans="1:5" ht="22.5" x14ac:dyDescent="0.2">
      <c r="A101" s="7">
        <f>IF(C101="","",MAX(A$9:$A100)+1)</f>
        <v>75</v>
      </c>
      <c r="B101" s="102" t="s">
        <v>139</v>
      </c>
      <c r="C101" s="95" t="s">
        <v>10</v>
      </c>
      <c r="D101" s="74"/>
      <c r="E101" s="84">
        <f t="shared" si="15"/>
        <v>0</v>
      </c>
    </row>
    <row r="102" spans="1:5" x14ac:dyDescent="0.2">
      <c r="A102" s="7">
        <f>IF(C102="","",MAX(A$9:$A101)+1)</f>
        <v>76</v>
      </c>
      <c r="B102" s="102" t="s">
        <v>140</v>
      </c>
      <c r="C102" s="95" t="s">
        <v>10</v>
      </c>
      <c r="D102" s="74"/>
      <c r="E102" s="84">
        <f t="shared" si="15"/>
        <v>0</v>
      </c>
    </row>
    <row r="103" spans="1:5" ht="22.5" x14ac:dyDescent="0.2">
      <c r="A103" s="7">
        <f>IF(C103="","",MAX(A$9:$A102)+1)</f>
        <v>77</v>
      </c>
      <c r="B103" s="102" t="s">
        <v>141</v>
      </c>
      <c r="C103" s="95" t="s">
        <v>10</v>
      </c>
      <c r="D103" s="74"/>
      <c r="E103" s="84">
        <f t="shared" si="15"/>
        <v>0</v>
      </c>
    </row>
    <row r="104" spans="1:5" ht="22.5" x14ac:dyDescent="0.2">
      <c r="A104" s="7">
        <f>IF(C104="","",MAX(A$9:$A103)+1)</f>
        <v>78</v>
      </c>
      <c r="B104" s="102" t="s">
        <v>142</v>
      </c>
      <c r="C104" s="95" t="s">
        <v>10</v>
      </c>
      <c r="D104" s="74"/>
      <c r="E104" s="84">
        <f t="shared" si="15"/>
        <v>0</v>
      </c>
    </row>
    <row r="105" spans="1:5" ht="22.5" x14ac:dyDescent="0.2">
      <c r="A105" s="7">
        <f>IF(C105="","",MAX(A$9:$A104)+1)</f>
        <v>79</v>
      </c>
      <c r="B105" s="102" t="s">
        <v>143</v>
      </c>
      <c r="C105" s="95" t="s">
        <v>10</v>
      </c>
      <c r="D105" s="74"/>
      <c r="E105" s="84">
        <f t="shared" si="15"/>
        <v>0</v>
      </c>
    </row>
    <row r="106" spans="1:5" x14ac:dyDescent="0.2">
      <c r="A106" s="7">
        <f>IF(C106="","",MAX(A$9:$A105)+1)</f>
        <v>80</v>
      </c>
      <c r="B106" s="102" t="s">
        <v>144</v>
      </c>
      <c r="C106" s="95" t="s">
        <v>62</v>
      </c>
      <c r="D106" s="74"/>
      <c r="E106" s="84">
        <f t="shared" si="15"/>
        <v>0</v>
      </c>
    </row>
    <row r="107" spans="1:5" x14ac:dyDescent="0.2">
      <c r="A107" s="88" t="str">
        <f>IF(C107="","",MAX(A$9:$A106)+1)</f>
        <v/>
      </c>
      <c r="B107" s="88" t="s">
        <v>145</v>
      </c>
      <c r="C107" s="88"/>
      <c r="D107" s="78"/>
      <c r="E107" s="88"/>
    </row>
    <row r="108" spans="1:5" x14ac:dyDescent="0.2">
      <c r="A108" s="7">
        <f>IF(C108="","",MAX(A$16:A106)+1)</f>
        <v>81</v>
      </c>
      <c r="B108" s="102" t="s">
        <v>146</v>
      </c>
      <c r="C108" s="95" t="s">
        <v>10</v>
      </c>
      <c r="D108" s="74"/>
      <c r="E108" s="84"/>
    </row>
    <row r="109" spans="1:5" x14ac:dyDescent="0.2">
      <c r="A109" s="7">
        <f>IF(C109="","",MAX(A$9:$A108)+1)</f>
        <v>82</v>
      </c>
      <c r="B109" s="102" t="s">
        <v>147</v>
      </c>
      <c r="C109" s="95" t="s">
        <v>10</v>
      </c>
      <c r="D109" s="74"/>
      <c r="E109" s="84">
        <f t="shared" si="13"/>
        <v>0</v>
      </c>
    </row>
    <row r="110" spans="1:5" x14ac:dyDescent="0.2">
      <c r="A110" s="7">
        <f>IF(C110="","",MAX(A$9:$A109)+1)</f>
        <v>83</v>
      </c>
      <c r="B110" s="102" t="s">
        <v>148</v>
      </c>
      <c r="C110" s="95" t="s">
        <v>10</v>
      </c>
      <c r="D110" s="74"/>
      <c r="E110" s="84">
        <f t="shared" si="13"/>
        <v>0</v>
      </c>
    </row>
    <row r="111" spans="1:5" x14ac:dyDescent="0.2">
      <c r="A111" s="7">
        <f>IF(C111="","",MAX(A$9:$A110)+1)</f>
        <v>84</v>
      </c>
      <c r="B111" s="102" t="s">
        <v>149</v>
      </c>
      <c r="C111" s="95" t="s">
        <v>62</v>
      </c>
      <c r="D111" s="74"/>
      <c r="E111" s="84">
        <f t="shared" si="13"/>
        <v>0</v>
      </c>
    </row>
    <row r="112" spans="1:5" x14ac:dyDescent="0.2">
      <c r="A112" s="96" t="str">
        <f>IF(C112="","",MAX(A$16:A107)+1)</f>
        <v/>
      </c>
      <c r="B112" s="97" t="s">
        <v>173</v>
      </c>
      <c r="C112" s="87"/>
      <c r="D112" s="75"/>
      <c r="E112" s="87"/>
    </row>
    <row r="113" spans="1:5" ht="225" x14ac:dyDescent="0.2">
      <c r="A113" s="98" t="str">
        <f>IF(C113="","",MAX(A$16:A112)+1)</f>
        <v/>
      </c>
      <c r="B113" s="99" t="s">
        <v>177</v>
      </c>
      <c r="C113" s="100"/>
      <c r="D113" s="13"/>
      <c r="E113" s="85"/>
    </row>
    <row r="114" spans="1:5" x14ac:dyDescent="0.2">
      <c r="A114" s="101" t="str">
        <f>IF(C114="","",MAX(A$16:A113)+1)</f>
        <v/>
      </c>
      <c r="B114" s="88" t="s">
        <v>77</v>
      </c>
      <c r="C114" s="101"/>
      <c r="D114" s="16"/>
      <c r="E114" s="86"/>
    </row>
    <row r="115" spans="1:5" ht="22.5" x14ac:dyDescent="0.2">
      <c r="A115" s="7">
        <f>IF(C115="","",MAX(A$9:$A114)+1)</f>
        <v>85</v>
      </c>
      <c r="B115" s="102" t="s">
        <v>174</v>
      </c>
      <c r="C115" s="95" t="s">
        <v>19</v>
      </c>
      <c r="D115" s="74"/>
      <c r="E115" s="84">
        <f t="shared" ref="E115:E116" si="16">D115*0.00838</f>
        <v>0</v>
      </c>
    </row>
    <row r="116" spans="1:5" x14ac:dyDescent="0.2">
      <c r="A116" s="7">
        <f>IF(C116="","",MAX(A$9:$A115)+1)</f>
        <v>86</v>
      </c>
      <c r="B116" s="102" t="s">
        <v>79</v>
      </c>
      <c r="C116" s="95" t="s">
        <v>19</v>
      </c>
      <c r="D116" s="74"/>
      <c r="E116" s="84">
        <f t="shared" si="16"/>
        <v>0</v>
      </c>
    </row>
    <row r="117" spans="1:5" x14ac:dyDescent="0.2">
      <c r="A117" s="88" t="str">
        <f>IF(C117="","",MAX(A$16:A116)+1)</f>
        <v/>
      </c>
      <c r="B117" s="88" t="s">
        <v>176</v>
      </c>
      <c r="C117" s="88"/>
      <c r="D117" s="78"/>
      <c r="E117" s="88"/>
    </row>
    <row r="118" spans="1:5" ht="22.5" x14ac:dyDescent="0.2">
      <c r="A118" s="7">
        <f>IF(C118="","",MAX(A$9:$A116)+1)</f>
        <v>87</v>
      </c>
      <c r="B118" s="102" t="s">
        <v>179</v>
      </c>
      <c r="C118" s="95" t="s">
        <v>10</v>
      </c>
      <c r="D118" s="74"/>
      <c r="E118" s="84">
        <f t="shared" ref="E118" si="17">D118*0.00838</f>
        <v>0</v>
      </c>
    </row>
    <row r="119" spans="1:5" x14ac:dyDescent="0.2">
      <c r="A119" s="88" t="str">
        <f>IF(C119="","",MAX(A$16:A118)+1)</f>
        <v/>
      </c>
      <c r="B119" s="88" t="s">
        <v>175</v>
      </c>
      <c r="C119" s="88"/>
      <c r="D119" s="78"/>
      <c r="E119" s="88"/>
    </row>
    <row r="120" spans="1:5" ht="22.5" x14ac:dyDescent="0.2">
      <c r="A120" s="7">
        <f>IF(C120="","",MAX(A$9:$A118)+1)</f>
        <v>88</v>
      </c>
      <c r="B120" s="102" t="s">
        <v>180</v>
      </c>
      <c r="C120" s="95" t="s">
        <v>10</v>
      </c>
      <c r="D120" s="74"/>
      <c r="E120" s="84">
        <f t="shared" ref="E120" si="18">D120*0.00838</f>
        <v>0</v>
      </c>
    </row>
    <row r="121" spans="1:5" x14ac:dyDescent="0.2">
      <c r="A121" s="96" t="str">
        <f>IF(C121="","",MAX(A$16:A111)+1)</f>
        <v/>
      </c>
      <c r="B121" s="97" t="s">
        <v>150</v>
      </c>
      <c r="C121" s="87"/>
      <c r="D121" s="75"/>
      <c r="E121" s="87"/>
    </row>
    <row r="122" spans="1:5" ht="33.75" x14ac:dyDescent="0.2">
      <c r="A122" s="98" t="str">
        <f>IF(C122="","",MAX(A$16:A121)+1)</f>
        <v/>
      </c>
      <c r="B122" s="99" t="s">
        <v>151</v>
      </c>
      <c r="C122" s="100"/>
      <c r="D122" s="13"/>
      <c r="E122" s="85"/>
    </row>
    <row r="123" spans="1:5" x14ac:dyDescent="0.2">
      <c r="A123" s="7">
        <f>IF(C123="","",MAX(A$9:$A122)+1)</f>
        <v>89</v>
      </c>
      <c r="B123" s="102" t="s">
        <v>152</v>
      </c>
      <c r="C123" s="103" t="s">
        <v>62</v>
      </c>
      <c r="D123" s="74"/>
      <c r="E123" s="84">
        <f t="shared" si="13"/>
        <v>0</v>
      </c>
    </row>
    <row r="124" spans="1:5" x14ac:dyDescent="0.2">
      <c r="A124" s="7">
        <f>IF(C124="","",MAX(A$9:$A123)+1)</f>
        <v>90</v>
      </c>
      <c r="B124" s="102" t="s">
        <v>153</v>
      </c>
      <c r="C124" s="103" t="s">
        <v>62</v>
      </c>
      <c r="D124" s="74"/>
      <c r="E124" s="84">
        <f t="shared" si="13"/>
        <v>0</v>
      </c>
    </row>
    <row r="125" spans="1:5" x14ac:dyDescent="0.2">
      <c r="A125" s="7">
        <f>IF(C125="","",MAX(A$9:$A124)+1)</f>
        <v>91</v>
      </c>
      <c r="B125" s="102" t="s">
        <v>154</v>
      </c>
      <c r="C125" s="103" t="s">
        <v>62</v>
      </c>
      <c r="D125" s="74"/>
      <c r="E125" s="84">
        <f t="shared" si="13"/>
        <v>0</v>
      </c>
    </row>
    <row r="126" spans="1:5" x14ac:dyDescent="0.2">
      <c r="A126" s="7">
        <f>IF(C126="","",MAX(A$9:$A125)+1)</f>
        <v>92</v>
      </c>
      <c r="B126" s="102" t="s">
        <v>155</v>
      </c>
      <c r="C126" s="103" t="s">
        <v>62</v>
      </c>
      <c r="D126" s="74"/>
      <c r="E126" s="84">
        <f t="shared" si="13"/>
        <v>0</v>
      </c>
    </row>
    <row r="127" spans="1:5" x14ac:dyDescent="0.2">
      <c r="A127" s="7">
        <f>IF(C127="","",MAX(A$9:$A126)+1)</f>
        <v>93</v>
      </c>
      <c r="B127" s="102" t="s">
        <v>178</v>
      </c>
      <c r="C127" s="103" t="s">
        <v>62</v>
      </c>
      <c r="D127" s="74"/>
      <c r="E127" s="84">
        <f t="shared" ref="E127" si="19">D127*0.00838</f>
        <v>0</v>
      </c>
    </row>
    <row r="128" spans="1:5" x14ac:dyDescent="0.2">
      <c r="A128" s="123"/>
      <c r="B128" s="124"/>
      <c r="C128" s="125"/>
      <c r="D128" s="126"/>
      <c r="E128" s="127"/>
    </row>
    <row r="129" spans="1:5" ht="42.75" x14ac:dyDescent="0.2">
      <c r="A129" s="123"/>
      <c r="B129" s="128" t="s">
        <v>193</v>
      </c>
      <c r="C129" s="129"/>
      <c r="D129" s="130">
        <v>0</v>
      </c>
      <c r="E129" s="127"/>
    </row>
    <row r="130" spans="1:5" ht="14.25" x14ac:dyDescent="0.2">
      <c r="A130" s="123"/>
      <c r="B130" s="131" t="s">
        <v>194</v>
      </c>
      <c r="C130" s="129"/>
      <c r="D130" s="132">
        <v>0</v>
      </c>
      <c r="E130" s="127"/>
    </row>
    <row r="131" spans="1:5" ht="15" x14ac:dyDescent="0.2">
      <c r="A131" s="123"/>
      <c r="B131" s="133" t="s">
        <v>195</v>
      </c>
      <c r="D131" s="134">
        <v>0</v>
      </c>
      <c r="E131" s="127"/>
    </row>
    <row r="132" spans="1:5" x14ac:dyDescent="0.2">
      <c r="A132" s="123"/>
      <c r="B132" s="124"/>
      <c r="C132" s="125"/>
      <c r="D132" s="127"/>
      <c r="E132" s="127"/>
    </row>
    <row r="133" spans="1:5" x14ac:dyDescent="0.2">
      <c r="A133" s="123"/>
      <c r="B133" s="124"/>
      <c r="C133" s="125"/>
      <c r="D133" s="127"/>
      <c r="E133" s="127"/>
    </row>
    <row r="134" spans="1:5" x14ac:dyDescent="0.2">
      <c r="A134" s="123"/>
      <c r="B134" s="124"/>
      <c r="C134" s="125"/>
      <c r="D134" s="127"/>
      <c r="E134" s="127"/>
    </row>
    <row r="135" spans="1:5" x14ac:dyDescent="0.2">
      <c r="A135" s="123"/>
      <c r="B135" s="124"/>
      <c r="C135" s="125"/>
      <c r="D135" s="127"/>
      <c r="E135" s="127"/>
    </row>
    <row r="136" spans="1:5" ht="13.5" thickBot="1" x14ac:dyDescent="0.25"/>
    <row r="137" spans="1:5" ht="13.5" thickTop="1" x14ac:dyDescent="0.2">
      <c r="B137" s="104" t="s">
        <v>63</v>
      </c>
      <c r="C137" s="105"/>
      <c r="D137" s="106"/>
    </row>
    <row r="138" spans="1:5" x14ac:dyDescent="0.2">
      <c r="B138" s="107"/>
      <c r="C138" s="108"/>
      <c r="D138" s="109"/>
    </row>
    <row r="139" spans="1:5" x14ac:dyDescent="0.2">
      <c r="B139" s="107" t="s">
        <v>65</v>
      </c>
      <c r="C139" s="108"/>
      <c r="D139" s="109"/>
    </row>
    <row r="140" spans="1:5" ht="13.5" thickBot="1" x14ac:dyDescent="0.25">
      <c r="B140" s="110"/>
      <c r="C140" s="111"/>
      <c r="D140" s="112"/>
    </row>
    <row r="141" spans="1:5" ht="13.5" thickTop="1" x14ac:dyDescent="0.2"/>
  </sheetData>
  <mergeCells count="4">
    <mergeCell ref="A4:D4"/>
    <mergeCell ref="A3:E3"/>
    <mergeCell ref="A1:E1"/>
    <mergeCell ref="A5:E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tabSelected="1" workbookViewId="0">
      <selection activeCell="B8" sqref="B8:F9"/>
    </sheetView>
  </sheetViews>
  <sheetFormatPr baseColWidth="10" defaultRowHeight="12.75" x14ac:dyDescent="0.2"/>
  <cols>
    <col min="1" max="1" width="12.7109375" style="35" customWidth="1"/>
    <col min="2" max="2" width="68.7109375" style="36" customWidth="1"/>
    <col min="3" max="3" width="6.7109375" style="37" customWidth="1"/>
    <col min="4" max="4" width="22.42578125" style="38" customWidth="1"/>
    <col min="5" max="5" width="20.5703125" style="39" bestFit="1" customWidth="1"/>
    <col min="6" max="6" width="26.5703125" style="39" customWidth="1"/>
    <col min="7" max="7" width="25.42578125" style="40" customWidth="1"/>
    <col min="13" max="16" width="0" hidden="1" customWidth="1"/>
    <col min="17" max="17" width="0" style="17" hidden="1" customWidth="1"/>
    <col min="18" max="18" width="0" style="41" hidden="1" customWidth="1"/>
    <col min="19" max="20" width="0" style="21" hidden="1" customWidth="1"/>
    <col min="257" max="257" width="12.7109375" customWidth="1"/>
    <col min="258" max="258" width="40.7109375" customWidth="1"/>
    <col min="259" max="259" width="6.7109375" customWidth="1"/>
    <col min="260" max="260" width="9.5703125" customWidth="1"/>
    <col min="261" max="263" width="18.7109375" customWidth="1"/>
    <col min="269" max="276" width="0" hidden="1" customWidth="1"/>
    <col min="513" max="513" width="12.7109375" customWidth="1"/>
    <col min="514" max="514" width="40.7109375" customWidth="1"/>
    <col min="515" max="515" width="6.7109375" customWidth="1"/>
    <col min="516" max="516" width="9.5703125" customWidth="1"/>
    <col min="517" max="519" width="18.7109375" customWidth="1"/>
    <col min="525" max="532" width="0" hidden="1" customWidth="1"/>
    <col min="769" max="769" width="12.7109375" customWidth="1"/>
    <col min="770" max="770" width="40.7109375" customWidth="1"/>
    <col min="771" max="771" width="6.7109375" customWidth="1"/>
    <col min="772" max="772" width="9.5703125" customWidth="1"/>
    <col min="773" max="775" width="18.7109375" customWidth="1"/>
    <col min="781" max="788" width="0" hidden="1" customWidth="1"/>
    <col min="1025" max="1025" width="12.7109375" customWidth="1"/>
    <col min="1026" max="1026" width="40.7109375" customWidth="1"/>
    <col min="1027" max="1027" width="6.7109375" customWidth="1"/>
    <col min="1028" max="1028" width="9.5703125" customWidth="1"/>
    <col min="1029" max="1031" width="18.7109375" customWidth="1"/>
    <col min="1037" max="1044" width="0" hidden="1" customWidth="1"/>
    <col min="1281" max="1281" width="12.7109375" customWidth="1"/>
    <col min="1282" max="1282" width="40.7109375" customWidth="1"/>
    <col min="1283" max="1283" width="6.7109375" customWidth="1"/>
    <col min="1284" max="1284" width="9.5703125" customWidth="1"/>
    <col min="1285" max="1287" width="18.7109375" customWidth="1"/>
    <col min="1293" max="1300" width="0" hidden="1" customWidth="1"/>
    <col min="1537" max="1537" width="12.7109375" customWidth="1"/>
    <col min="1538" max="1538" width="40.7109375" customWidth="1"/>
    <col min="1539" max="1539" width="6.7109375" customWidth="1"/>
    <col min="1540" max="1540" width="9.5703125" customWidth="1"/>
    <col min="1541" max="1543" width="18.7109375" customWidth="1"/>
    <col min="1549" max="1556" width="0" hidden="1" customWidth="1"/>
    <col min="1793" max="1793" width="12.7109375" customWidth="1"/>
    <col min="1794" max="1794" width="40.7109375" customWidth="1"/>
    <col min="1795" max="1795" width="6.7109375" customWidth="1"/>
    <col min="1796" max="1796" width="9.5703125" customWidth="1"/>
    <col min="1797" max="1799" width="18.7109375" customWidth="1"/>
    <col min="1805" max="1812" width="0" hidden="1" customWidth="1"/>
    <col min="2049" max="2049" width="12.7109375" customWidth="1"/>
    <col min="2050" max="2050" width="40.7109375" customWidth="1"/>
    <col min="2051" max="2051" width="6.7109375" customWidth="1"/>
    <col min="2052" max="2052" width="9.5703125" customWidth="1"/>
    <col min="2053" max="2055" width="18.7109375" customWidth="1"/>
    <col min="2061" max="2068" width="0" hidden="1" customWidth="1"/>
    <col min="2305" max="2305" width="12.7109375" customWidth="1"/>
    <col min="2306" max="2306" width="40.7109375" customWidth="1"/>
    <col min="2307" max="2307" width="6.7109375" customWidth="1"/>
    <col min="2308" max="2308" width="9.5703125" customWidth="1"/>
    <col min="2309" max="2311" width="18.7109375" customWidth="1"/>
    <col min="2317" max="2324" width="0" hidden="1" customWidth="1"/>
    <col min="2561" max="2561" width="12.7109375" customWidth="1"/>
    <col min="2562" max="2562" width="40.7109375" customWidth="1"/>
    <col min="2563" max="2563" width="6.7109375" customWidth="1"/>
    <col min="2564" max="2564" width="9.5703125" customWidth="1"/>
    <col min="2565" max="2567" width="18.7109375" customWidth="1"/>
    <col min="2573" max="2580" width="0" hidden="1" customWidth="1"/>
    <col min="2817" max="2817" width="12.7109375" customWidth="1"/>
    <col min="2818" max="2818" width="40.7109375" customWidth="1"/>
    <col min="2819" max="2819" width="6.7109375" customWidth="1"/>
    <col min="2820" max="2820" width="9.5703125" customWidth="1"/>
    <col min="2821" max="2823" width="18.7109375" customWidth="1"/>
    <col min="2829" max="2836" width="0" hidden="1" customWidth="1"/>
    <col min="3073" max="3073" width="12.7109375" customWidth="1"/>
    <col min="3074" max="3074" width="40.7109375" customWidth="1"/>
    <col min="3075" max="3075" width="6.7109375" customWidth="1"/>
    <col min="3076" max="3076" width="9.5703125" customWidth="1"/>
    <col min="3077" max="3079" width="18.7109375" customWidth="1"/>
    <col min="3085" max="3092" width="0" hidden="1" customWidth="1"/>
    <col min="3329" max="3329" width="12.7109375" customWidth="1"/>
    <col min="3330" max="3330" width="40.7109375" customWidth="1"/>
    <col min="3331" max="3331" width="6.7109375" customWidth="1"/>
    <col min="3332" max="3332" width="9.5703125" customWidth="1"/>
    <col min="3333" max="3335" width="18.7109375" customWidth="1"/>
    <col min="3341" max="3348" width="0" hidden="1" customWidth="1"/>
    <col min="3585" max="3585" width="12.7109375" customWidth="1"/>
    <col min="3586" max="3586" width="40.7109375" customWidth="1"/>
    <col min="3587" max="3587" width="6.7109375" customWidth="1"/>
    <col min="3588" max="3588" width="9.5703125" customWidth="1"/>
    <col min="3589" max="3591" width="18.7109375" customWidth="1"/>
    <col min="3597" max="3604" width="0" hidden="1" customWidth="1"/>
    <col min="3841" max="3841" width="12.7109375" customWidth="1"/>
    <col min="3842" max="3842" width="40.7109375" customWidth="1"/>
    <col min="3843" max="3843" width="6.7109375" customWidth="1"/>
    <col min="3844" max="3844" width="9.5703125" customWidth="1"/>
    <col min="3845" max="3847" width="18.7109375" customWidth="1"/>
    <col min="3853" max="3860" width="0" hidden="1" customWidth="1"/>
    <col min="4097" max="4097" width="12.7109375" customWidth="1"/>
    <col min="4098" max="4098" width="40.7109375" customWidth="1"/>
    <col min="4099" max="4099" width="6.7109375" customWidth="1"/>
    <col min="4100" max="4100" width="9.5703125" customWidth="1"/>
    <col min="4101" max="4103" width="18.7109375" customWidth="1"/>
    <col min="4109" max="4116" width="0" hidden="1" customWidth="1"/>
    <col min="4353" max="4353" width="12.7109375" customWidth="1"/>
    <col min="4354" max="4354" width="40.7109375" customWidth="1"/>
    <col min="4355" max="4355" width="6.7109375" customWidth="1"/>
    <col min="4356" max="4356" width="9.5703125" customWidth="1"/>
    <col min="4357" max="4359" width="18.7109375" customWidth="1"/>
    <col min="4365" max="4372" width="0" hidden="1" customWidth="1"/>
    <col min="4609" max="4609" width="12.7109375" customWidth="1"/>
    <col min="4610" max="4610" width="40.7109375" customWidth="1"/>
    <col min="4611" max="4611" width="6.7109375" customWidth="1"/>
    <col min="4612" max="4612" width="9.5703125" customWidth="1"/>
    <col min="4613" max="4615" width="18.7109375" customWidth="1"/>
    <col min="4621" max="4628" width="0" hidden="1" customWidth="1"/>
    <col min="4865" max="4865" width="12.7109375" customWidth="1"/>
    <col min="4866" max="4866" width="40.7109375" customWidth="1"/>
    <col min="4867" max="4867" width="6.7109375" customWidth="1"/>
    <col min="4868" max="4868" width="9.5703125" customWidth="1"/>
    <col min="4869" max="4871" width="18.7109375" customWidth="1"/>
    <col min="4877" max="4884" width="0" hidden="1" customWidth="1"/>
    <col min="5121" max="5121" width="12.7109375" customWidth="1"/>
    <col min="5122" max="5122" width="40.7109375" customWidth="1"/>
    <col min="5123" max="5123" width="6.7109375" customWidth="1"/>
    <col min="5124" max="5124" width="9.5703125" customWidth="1"/>
    <col min="5125" max="5127" width="18.7109375" customWidth="1"/>
    <col min="5133" max="5140" width="0" hidden="1" customWidth="1"/>
    <col min="5377" max="5377" width="12.7109375" customWidth="1"/>
    <col min="5378" max="5378" width="40.7109375" customWidth="1"/>
    <col min="5379" max="5379" width="6.7109375" customWidth="1"/>
    <col min="5380" max="5380" width="9.5703125" customWidth="1"/>
    <col min="5381" max="5383" width="18.7109375" customWidth="1"/>
    <col min="5389" max="5396" width="0" hidden="1" customWidth="1"/>
    <col min="5633" max="5633" width="12.7109375" customWidth="1"/>
    <col min="5634" max="5634" width="40.7109375" customWidth="1"/>
    <col min="5635" max="5635" width="6.7109375" customWidth="1"/>
    <col min="5636" max="5636" width="9.5703125" customWidth="1"/>
    <col min="5637" max="5639" width="18.7109375" customWidth="1"/>
    <col min="5645" max="5652" width="0" hidden="1" customWidth="1"/>
    <col min="5889" max="5889" width="12.7109375" customWidth="1"/>
    <col min="5890" max="5890" width="40.7109375" customWidth="1"/>
    <col min="5891" max="5891" width="6.7109375" customWidth="1"/>
    <col min="5892" max="5892" width="9.5703125" customWidth="1"/>
    <col min="5893" max="5895" width="18.7109375" customWidth="1"/>
    <col min="5901" max="5908" width="0" hidden="1" customWidth="1"/>
    <col min="6145" max="6145" width="12.7109375" customWidth="1"/>
    <col min="6146" max="6146" width="40.7109375" customWidth="1"/>
    <col min="6147" max="6147" width="6.7109375" customWidth="1"/>
    <col min="6148" max="6148" width="9.5703125" customWidth="1"/>
    <col min="6149" max="6151" width="18.7109375" customWidth="1"/>
    <col min="6157" max="6164" width="0" hidden="1" customWidth="1"/>
    <col min="6401" max="6401" width="12.7109375" customWidth="1"/>
    <col min="6402" max="6402" width="40.7109375" customWidth="1"/>
    <col min="6403" max="6403" width="6.7109375" customWidth="1"/>
    <col min="6404" max="6404" width="9.5703125" customWidth="1"/>
    <col min="6405" max="6407" width="18.7109375" customWidth="1"/>
    <col min="6413" max="6420" width="0" hidden="1" customWidth="1"/>
    <col min="6657" max="6657" width="12.7109375" customWidth="1"/>
    <col min="6658" max="6658" width="40.7109375" customWidth="1"/>
    <col min="6659" max="6659" width="6.7109375" customWidth="1"/>
    <col min="6660" max="6660" width="9.5703125" customWidth="1"/>
    <col min="6661" max="6663" width="18.7109375" customWidth="1"/>
    <col min="6669" max="6676" width="0" hidden="1" customWidth="1"/>
    <col min="6913" max="6913" width="12.7109375" customWidth="1"/>
    <col min="6914" max="6914" width="40.7109375" customWidth="1"/>
    <col min="6915" max="6915" width="6.7109375" customWidth="1"/>
    <col min="6916" max="6916" width="9.5703125" customWidth="1"/>
    <col min="6917" max="6919" width="18.7109375" customWidth="1"/>
    <col min="6925" max="6932" width="0" hidden="1" customWidth="1"/>
    <col min="7169" max="7169" width="12.7109375" customWidth="1"/>
    <col min="7170" max="7170" width="40.7109375" customWidth="1"/>
    <col min="7171" max="7171" width="6.7109375" customWidth="1"/>
    <col min="7172" max="7172" width="9.5703125" customWidth="1"/>
    <col min="7173" max="7175" width="18.7109375" customWidth="1"/>
    <col min="7181" max="7188" width="0" hidden="1" customWidth="1"/>
    <col min="7425" max="7425" width="12.7109375" customWidth="1"/>
    <col min="7426" max="7426" width="40.7109375" customWidth="1"/>
    <col min="7427" max="7427" width="6.7109375" customWidth="1"/>
    <col min="7428" max="7428" width="9.5703125" customWidth="1"/>
    <col min="7429" max="7431" width="18.7109375" customWidth="1"/>
    <col min="7437" max="7444" width="0" hidden="1" customWidth="1"/>
    <col min="7681" max="7681" width="12.7109375" customWidth="1"/>
    <col min="7682" max="7682" width="40.7109375" customWidth="1"/>
    <col min="7683" max="7683" width="6.7109375" customWidth="1"/>
    <col min="7684" max="7684" width="9.5703125" customWidth="1"/>
    <col min="7685" max="7687" width="18.7109375" customWidth="1"/>
    <col min="7693" max="7700" width="0" hidden="1" customWidth="1"/>
    <col min="7937" max="7937" width="12.7109375" customWidth="1"/>
    <col min="7938" max="7938" width="40.7109375" customWidth="1"/>
    <col min="7939" max="7939" width="6.7109375" customWidth="1"/>
    <col min="7940" max="7940" width="9.5703125" customWidth="1"/>
    <col min="7941" max="7943" width="18.7109375" customWidth="1"/>
    <col min="7949" max="7956" width="0" hidden="1" customWidth="1"/>
    <col min="8193" max="8193" width="12.7109375" customWidth="1"/>
    <col min="8194" max="8194" width="40.7109375" customWidth="1"/>
    <col min="8195" max="8195" width="6.7109375" customWidth="1"/>
    <col min="8196" max="8196" width="9.5703125" customWidth="1"/>
    <col min="8197" max="8199" width="18.7109375" customWidth="1"/>
    <col min="8205" max="8212" width="0" hidden="1" customWidth="1"/>
    <col min="8449" max="8449" width="12.7109375" customWidth="1"/>
    <col min="8450" max="8450" width="40.7109375" customWidth="1"/>
    <col min="8451" max="8451" width="6.7109375" customWidth="1"/>
    <col min="8452" max="8452" width="9.5703125" customWidth="1"/>
    <col min="8453" max="8455" width="18.7109375" customWidth="1"/>
    <col min="8461" max="8468" width="0" hidden="1" customWidth="1"/>
    <col min="8705" max="8705" width="12.7109375" customWidth="1"/>
    <col min="8706" max="8706" width="40.7109375" customWidth="1"/>
    <col min="8707" max="8707" width="6.7109375" customWidth="1"/>
    <col min="8708" max="8708" width="9.5703125" customWidth="1"/>
    <col min="8709" max="8711" width="18.7109375" customWidth="1"/>
    <col min="8717" max="8724" width="0" hidden="1" customWidth="1"/>
    <col min="8961" max="8961" width="12.7109375" customWidth="1"/>
    <col min="8962" max="8962" width="40.7109375" customWidth="1"/>
    <col min="8963" max="8963" width="6.7109375" customWidth="1"/>
    <col min="8964" max="8964" width="9.5703125" customWidth="1"/>
    <col min="8965" max="8967" width="18.7109375" customWidth="1"/>
    <col min="8973" max="8980" width="0" hidden="1" customWidth="1"/>
    <col min="9217" max="9217" width="12.7109375" customWidth="1"/>
    <col min="9218" max="9218" width="40.7109375" customWidth="1"/>
    <col min="9219" max="9219" width="6.7109375" customWidth="1"/>
    <col min="9220" max="9220" width="9.5703125" customWidth="1"/>
    <col min="9221" max="9223" width="18.7109375" customWidth="1"/>
    <col min="9229" max="9236" width="0" hidden="1" customWidth="1"/>
    <col min="9473" max="9473" width="12.7109375" customWidth="1"/>
    <col min="9474" max="9474" width="40.7109375" customWidth="1"/>
    <col min="9475" max="9475" width="6.7109375" customWidth="1"/>
    <col min="9476" max="9476" width="9.5703125" customWidth="1"/>
    <col min="9477" max="9479" width="18.7109375" customWidth="1"/>
    <col min="9485" max="9492" width="0" hidden="1" customWidth="1"/>
    <col min="9729" max="9729" width="12.7109375" customWidth="1"/>
    <col min="9730" max="9730" width="40.7109375" customWidth="1"/>
    <col min="9731" max="9731" width="6.7109375" customWidth="1"/>
    <col min="9732" max="9732" width="9.5703125" customWidth="1"/>
    <col min="9733" max="9735" width="18.7109375" customWidth="1"/>
    <col min="9741" max="9748" width="0" hidden="1" customWidth="1"/>
    <col min="9985" max="9985" width="12.7109375" customWidth="1"/>
    <col min="9986" max="9986" width="40.7109375" customWidth="1"/>
    <col min="9987" max="9987" width="6.7109375" customWidth="1"/>
    <col min="9988" max="9988" width="9.5703125" customWidth="1"/>
    <col min="9989" max="9991" width="18.7109375" customWidth="1"/>
    <col min="9997" max="10004" width="0" hidden="1" customWidth="1"/>
    <col min="10241" max="10241" width="12.7109375" customWidth="1"/>
    <col min="10242" max="10242" width="40.7109375" customWidth="1"/>
    <col min="10243" max="10243" width="6.7109375" customWidth="1"/>
    <col min="10244" max="10244" width="9.5703125" customWidth="1"/>
    <col min="10245" max="10247" width="18.7109375" customWidth="1"/>
    <col min="10253" max="10260" width="0" hidden="1" customWidth="1"/>
    <col min="10497" max="10497" width="12.7109375" customWidth="1"/>
    <col min="10498" max="10498" width="40.7109375" customWidth="1"/>
    <col min="10499" max="10499" width="6.7109375" customWidth="1"/>
    <col min="10500" max="10500" width="9.5703125" customWidth="1"/>
    <col min="10501" max="10503" width="18.7109375" customWidth="1"/>
    <col min="10509" max="10516" width="0" hidden="1" customWidth="1"/>
    <col min="10753" max="10753" width="12.7109375" customWidth="1"/>
    <col min="10754" max="10754" width="40.7109375" customWidth="1"/>
    <col min="10755" max="10755" width="6.7109375" customWidth="1"/>
    <col min="10756" max="10756" width="9.5703125" customWidth="1"/>
    <col min="10757" max="10759" width="18.7109375" customWidth="1"/>
    <col min="10765" max="10772" width="0" hidden="1" customWidth="1"/>
    <col min="11009" max="11009" width="12.7109375" customWidth="1"/>
    <col min="11010" max="11010" width="40.7109375" customWidth="1"/>
    <col min="11011" max="11011" width="6.7109375" customWidth="1"/>
    <col min="11012" max="11012" width="9.5703125" customWidth="1"/>
    <col min="11013" max="11015" width="18.7109375" customWidth="1"/>
    <col min="11021" max="11028" width="0" hidden="1" customWidth="1"/>
    <col min="11265" max="11265" width="12.7109375" customWidth="1"/>
    <col min="11266" max="11266" width="40.7109375" customWidth="1"/>
    <col min="11267" max="11267" width="6.7109375" customWidth="1"/>
    <col min="11268" max="11268" width="9.5703125" customWidth="1"/>
    <col min="11269" max="11271" width="18.7109375" customWidth="1"/>
    <col min="11277" max="11284" width="0" hidden="1" customWidth="1"/>
    <col min="11521" max="11521" width="12.7109375" customWidth="1"/>
    <col min="11522" max="11522" width="40.7109375" customWidth="1"/>
    <col min="11523" max="11523" width="6.7109375" customWidth="1"/>
    <col min="11524" max="11524" width="9.5703125" customWidth="1"/>
    <col min="11525" max="11527" width="18.7109375" customWidth="1"/>
    <col min="11533" max="11540" width="0" hidden="1" customWidth="1"/>
    <col min="11777" max="11777" width="12.7109375" customWidth="1"/>
    <col min="11778" max="11778" width="40.7109375" customWidth="1"/>
    <col min="11779" max="11779" width="6.7109375" customWidth="1"/>
    <col min="11780" max="11780" width="9.5703125" customWidth="1"/>
    <col min="11781" max="11783" width="18.7109375" customWidth="1"/>
    <col min="11789" max="11796" width="0" hidden="1" customWidth="1"/>
    <col min="12033" max="12033" width="12.7109375" customWidth="1"/>
    <col min="12034" max="12034" width="40.7109375" customWidth="1"/>
    <col min="12035" max="12035" width="6.7109375" customWidth="1"/>
    <col min="12036" max="12036" width="9.5703125" customWidth="1"/>
    <col min="12037" max="12039" width="18.7109375" customWidth="1"/>
    <col min="12045" max="12052" width="0" hidden="1" customWidth="1"/>
    <col min="12289" max="12289" width="12.7109375" customWidth="1"/>
    <col min="12290" max="12290" width="40.7109375" customWidth="1"/>
    <col min="12291" max="12291" width="6.7109375" customWidth="1"/>
    <col min="12292" max="12292" width="9.5703125" customWidth="1"/>
    <col min="12293" max="12295" width="18.7109375" customWidth="1"/>
    <col min="12301" max="12308" width="0" hidden="1" customWidth="1"/>
    <col min="12545" max="12545" width="12.7109375" customWidth="1"/>
    <col min="12546" max="12546" width="40.7109375" customWidth="1"/>
    <col min="12547" max="12547" width="6.7109375" customWidth="1"/>
    <col min="12548" max="12548" width="9.5703125" customWidth="1"/>
    <col min="12549" max="12551" width="18.7109375" customWidth="1"/>
    <col min="12557" max="12564" width="0" hidden="1" customWidth="1"/>
    <col min="12801" max="12801" width="12.7109375" customWidth="1"/>
    <col min="12802" max="12802" width="40.7109375" customWidth="1"/>
    <col min="12803" max="12803" width="6.7109375" customWidth="1"/>
    <col min="12804" max="12804" width="9.5703125" customWidth="1"/>
    <col min="12805" max="12807" width="18.7109375" customWidth="1"/>
    <col min="12813" max="12820" width="0" hidden="1" customWidth="1"/>
    <col min="13057" max="13057" width="12.7109375" customWidth="1"/>
    <col min="13058" max="13058" width="40.7109375" customWidth="1"/>
    <col min="13059" max="13059" width="6.7109375" customWidth="1"/>
    <col min="13060" max="13060" width="9.5703125" customWidth="1"/>
    <col min="13061" max="13063" width="18.7109375" customWidth="1"/>
    <col min="13069" max="13076" width="0" hidden="1" customWidth="1"/>
    <col min="13313" max="13313" width="12.7109375" customWidth="1"/>
    <col min="13314" max="13314" width="40.7109375" customWidth="1"/>
    <col min="13315" max="13315" width="6.7109375" customWidth="1"/>
    <col min="13316" max="13316" width="9.5703125" customWidth="1"/>
    <col min="13317" max="13319" width="18.7109375" customWidth="1"/>
    <col min="13325" max="13332" width="0" hidden="1" customWidth="1"/>
    <col min="13569" max="13569" width="12.7109375" customWidth="1"/>
    <col min="13570" max="13570" width="40.7109375" customWidth="1"/>
    <col min="13571" max="13571" width="6.7109375" customWidth="1"/>
    <col min="13572" max="13572" width="9.5703125" customWidth="1"/>
    <col min="13573" max="13575" width="18.7109375" customWidth="1"/>
    <col min="13581" max="13588" width="0" hidden="1" customWidth="1"/>
    <col min="13825" max="13825" width="12.7109375" customWidth="1"/>
    <col min="13826" max="13826" width="40.7109375" customWidth="1"/>
    <col min="13827" max="13827" width="6.7109375" customWidth="1"/>
    <col min="13828" max="13828" width="9.5703125" customWidth="1"/>
    <col min="13829" max="13831" width="18.7109375" customWidth="1"/>
    <col min="13837" max="13844" width="0" hidden="1" customWidth="1"/>
    <col min="14081" max="14081" width="12.7109375" customWidth="1"/>
    <col min="14082" max="14082" width="40.7109375" customWidth="1"/>
    <col min="14083" max="14083" width="6.7109375" customWidth="1"/>
    <col min="14084" max="14084" width="9.5703125" customWidth="1"/>
    <col min="14085" max="14087" width="18.7109375" customWidth="1"/>
    <col min="14093" max="14100" width="0" hidden="1" customWidth="1"/>
    <col min="14337" max="14337" width="12.7109375" customWidth="1"/>
    <col min="14338" max="14338" width="40.7109375" customWidth="1"/>
    <col min="14339" max="14339" width="6.7109375" customWidth="1"/>
    <col min="14340" max="14340" width="9.5703125" customWidth="1"/>
    <col min="14341" max="14343" width="18.7109375" customWidth="1"/>
    <col min="14349" max="14356" width="0" hidden="1" customWidth="1"/>
    <col min="14593" max="14593" width="12.7109375" customWidth="1"/>
    <col min="14594" max="14594" width="40.7109375" customWidth="1"/>
    <col min="14595" max="14595" width="6.7109375" customWidth="1"/>
    <col min="14596" max="14596" width="9.5703125" customWidth="1"/>
    <col min="14597" max="14599" width="18.7109375" customWidth="1"/>
    <col min="14605" max="14612" width="0" hidden="1" customWidth="1"/>
    <col min="14849" max="14849" width="12.7109375" customWidth="1"/>
    <col min="14850" max="14850" width="40.7109375" customWidth="1"/>
    <col min="14851" max="14851" width="6.7109375" customWidth="1"/>
    <col min="14852" max="14852" width="9.5703125" customWidth="1"/>
    <col min="14853" max="14855" width="18.7109375" customWidth="1"/>
    <col min="14861" max="14868" width="0" hidden="1" customWidth="1"/>
    <col min="15105" max="15105" width="12.7109375" customWidth="1"/>
    <col min="15106" max="15106" width="40.7109375" customWidth="1"/>
    <col min="15107" max="15107" width="6.7109375" customWidth="1"/>
    <col min="15108" max="15108" width="9.5703125" customWidth="1"/>
    <col min="15109" max="15111" width="18.7109375" customWidth="1"/>
    <col min="15117" max="15124" width="0" hidden="1" customWidth="1"/>
    <col min="15361" max="15361" width="12.7109375" customWidth="1"/>
    <col min="15362" max="15362" width="40.7109375" customWidth="1"/>
    <col min="15363" max="15363" width="6.7109375" customWidth="1"/>
    <col min="15364" max="15364" width="9.5703125" customWidth="1"/>
    <col min="15365" max="15367" width="18.7109375" customWidth="1"/>
    <col min="15373" max="15380" width="0" hidden="1" customWidth="1"/>
    <col min="15617" max="15617" width="12.7109375" customWidth="1"/>
    <col min="15618" max="15618" width="40.7109375" customWidth="1"/>
    <col min="15619" max="15619" width="6.7109375" customWidth="1"/>
    <col min="15620" max="15620" width="9.5703125" customWidth="1"/>
    <col min="15621" max="15623" width="18.7109375" customWidth="1"/>
    <col min="15629" max="15636" width="0" hidden="1" customWidth="1"/>
    <col min="15873" max="15873" width="12.7109375" customWidth="1"/>
    <col min="15874" max="15874" width="40.7109375" customWidth="1"/>
    <col min="15875" max="15875" width="6.7109375" customWidth="1"/>
    <col min="15876" max="15876" width="9.5703125" customWidth="1"/>
    <col min="15877" max="15879" width="18.7109375" customWidth="1"/>
    <col min="15885" max="15892" width="0" hidden="1" customWidth="1"/>
    <col min="16129" max="16129" width="12.7109375" customWidth="1"/>
    <col min="16130" max="16130" width="40.7109375" customWidth="1"/>
    <col min="16131" max="16131" width="6.7109375" customWidth="1"/>
    <col min="16132" max="16132" width="9.5703125" customWidth="1"/>
    <col min="16133" max="16135" width="18.7109375" customWidth="1"/>
    <col min="16141" max="16148" width="0" hidden="1" customWidth="1"/>
  </cols>
  <sheetData>
    <row r="1" spans="1:20" ht="18.75" thickBot="1" x14ac:dyDescent="0.3">
      <c r="A1" s="18"/>
      <c r="B1" s="19" t="s">
        <v>23</v>
      </c>
      <c r="C1" s="207"/>
      <c r="D1" s="208"/>
      <c r="E1" s="209"/>
      <c r="F1" s="20"/>
      <c r="G1" s="20"/>
      <c r="Q1"/>
      <c r="R1"/>
    </row>
    <row r="2" spans="1:20" x14ac:dyDescent="0.2">
      <c r="A2" s="18"/>
      <c r="B2" s="22"/>
      <c r="C2" s="20"/>
      <c r="D2" s="20"/>
      <c r="E2" s="20"/>
      <c r="F2" s="20"/>
      <c r="G2" s="20"/>
      <c r="Q2"/>
      <c r="R2"/>
    </row>
    <row r="3" spans="1:20" ht="13.5" thickBot="1" x14ac:dyDescent="0.25">
      <c r="A3" s="18"/>
      <c r="B3" s="22"/>
      <c r="C3" s="20"/>
      <c r="D3" s="20"/>
      <c r="E3" s="20"/>
      <c r="F3" s="20"/>
      <c r="G3" s="20"/>
      <c r="Q3"/>
      <c r="R3"/>
    </row>
    <row r="4" spans="1:20" ht="26.25" thickBot="1" x14ac:dyDescent="0.25">
      <c r="A4" s="23" t="s">
        <v>24</v>
      </c>
      <c r="B4" s="113"/>
      <c r="C4" s="20"/>
      <c r="D4" s="24" t="s">
        <v>25</v>
      </c>
      <c r="E4" s="114"/>
      <c r="F4" s="20"/>
      <c r="G4"/>
      <c r="Q4"/>
      <c r="R4" s="21"/>
      <c r="T4"/>
    </row>
    <row r="5" spans="1:20" x14ac:dyDescent="0.2">
      <c r="A5" s="18"/>
      <c r="B5" s="22"/>
      <c r="C5" s="20"/>
      <c r="D5" s="20"/>
      <c r="E5" s="20"/>
      <c r="F5" s="20"/>
      <c r="G5" s="20"/>
      <c r="Q5"/>
      <c r="R5"/>
    </row>
    <row r="6" spans="1:20" ht="18" customHeight="1" x14ac:dyDescent="0.2">
      <c r="A6" s="25" t="s">
        <v>26</v>
      </c>
      <c r="B6" s="113"/>
      <c r="C6" s="20"/>
      <c r="D6" s="20"/>
      <c r="E6" s="20"/>
      <c r="F6" s="20"/>
      <c r="G6" s="20"/>
      <c r="Q6"/>
      <c r="R6"/>
    </row>
    <row r="7" spans="1:20" ht="13.5" thickBot="1" x14ac:dyDescent="0.25">
      <c r="A7" s="18"/>
      <c r="B7" s="22"/>
      <c r="C7" s="20"/>
      <c r="D7" s="20"/>
      <c r="E7" s="20"/>
      <c r="F7" s="20"/>
      <c r="G7" s="20"/>
      <c r="Q7"/>
      <c r="R7"/>
    </row>
    <row r="8" spans="1:20" ht="12.6" customHeight="1" x14ac:dyDescent="0.2">
      <c r="A8" s="210" t="s">
        <v>27</v>
      </c>
      <c r="B8" s="201" t="s">
        <v>201</v>
      </c>
      <c r="C8" s="202"/>
      <c r="D8" s="202"/>
      <c r="E8" s="202"/>
      <c r="F8" s="203"/>
      <c r="G8" s="20"/>
      <c r="Q8"/>
      <c r="R8"/>
    </row>
    <row r="9" spans="1:20" ht="66.599999999999994" customHeight="1" thickBot="1" x14ac:dyDescent="0.25">
      <c r="A9" s="210"/>
      <c r="B9" s="204"/>
      <c r="C9" s="205"/>
      <c r="D9" s="205"/>
      <c r="E9" s="205"/>
      <c r="F9" s="206"/>
      <c r="G9" s="20"/>
      <c r="Q9"/>
      <c r="R9"/>
    </row>
    <row r="10" spans="1:20" ht="13.5" thickBot="1" x14ac:dyDescent="0.25">
      <c r="A10" s="18"/>
      <c r="B10" s="26"/>
      <c r="C10" s="26"/>
      <c r="D10" s="26"/>
      <c r="E10" s="26"/>
      <c r="F10" s="26"/>
      <c r="G10" s="20"/>
      <c r="Q10"/>
      <c r="R10"/>
    </row>
    <row r="11" spans="1:20" x14ac:dyDescent="0.2">
      <c r="A11" s="18"/>
      <c r="B11" s="211"/>
      <c r="C11" s="212"/>
      <c r="D11" s="212"/>
      <c r="E11" s="212"/>
      <c r="F11" s="213"/>
      <c r="G11" s="20"/>
      <c r="Q11"/>
      <c r="R11"/>
    </row>
    <row r="12" spans="1:20" x14ac:dyDescent="0.2">
      <c r="A12" s="18" t="s">
        <v>28</v>
      </c>
      <c r="B12" s="214"/>
      <c r="C12" s="215"/>
      <c r="D12" s="215"/>
      <c r="E12" s="215"/>
      <c r="F12" s="216"/>
      <c r="G12" s="20"/>
      <c r="Q12"/>
      <c r="R12"/>
    </row>
    <row r="13" spans="1:20" ht="13.5" thickBot="1" x14ac:dyDescent="0.25">
      <c r="A13" s="18"/>
      <c r="B13" s="217"/>
      <c r="C13" s="218"/>
      <c r="D13" s="218"/>
      <c r="E13" s="218"/>
      <c r="F13" s="219"/>
      <c r="G13" s="20"/>
      <c r="Q13"/>
      <c r="R13"/>
    </row>
    <row r="14" spans="1:20" ht="13.5" thickBot="1" x14ac:dyDescent="0.25">
      <c r="A14" s="18"/>
      <c r="B14" s="22"/>
      <c r="C14" s="20"/>
      <c r="D14" s="20"/>
      <c r="E14" s="20"/>
      <c r="F14" s="20"/>
      <c r="G14" s="20"/>
      <c r="Q14"/>
      <c r="R14"/>
    </row>
    <row r="15" spans="1:20" x14ac:dyDescent="0.2">
      <c r="A15" s="18"/>
      <c r="B15" s="220"/>
      <c r="C15" s="221"/>
      <c r="D15" s="221"/>
      <c r="E15" s="221"/>
      <c r="F15" s="222"/>
      <c r="G15" s="20"/>
      <c r="Q15"/>
      <c r="R15"/>
    </row>
    <row r="16" spans="1:20" x14ac:dyDescent="0.2">
      <c r="A16" s="18" t="s">
        <v>29</v>
      </c>
      <c r="B16" s="223"/>
      <c r="C16" s="224"/>
      <c r="D16" s="224"/>
      <c r="E16" s="224"/>
      <c r="F16" s="225"/>
      <c r="G16" s="20"/>
      <c r="Q16"/>
      <c r="R16"/>
    </row>
    <row r="17" spans="1:19" ht="13.5" thickBot="1" x14ac:dyDescent="0.25">
      <c r="A17" s="18"/>
      <c r="B17" s="226"/>
      <c r="C17" s="227"/>
      <c r="D17" s="227"/>
      <c r="E17" s="227"/>
      <c r="F17" s="228"/>
      <c r="G17" s="20"/>
      <c r="Q17"/>
      <c r="R17"/>
    </row>
    <row r="18" spans="1:19" ht="13.5" thickBot="1" x14ac:dyDescent="0.25">
      <c r="A18" s="27"/>
      <c r="B18" s="79"/>
      <c r="C18" s="79"/>
      <c r="D18" s="79"/>
      <c r="E18" s="79"/>
      <c r="F18" s="28"/>
      <c r="G18" s="29"/>
      <c r="Q18"/>
      <c r="R18"/>
    </row>
    <row r="19" spans="1:19" s="31" customFormat="1" ht="13.5" thickTop="1" x14ac:dyDescent="0.2">
      <c r="A19" s="115" t="s">
        <v>61</v>
      </c>
      <c r="B19" s="115" t="s">
        <v>0</v>
      </c>
      <c r="C19" s="115" t="s">
        <v>22</v>
      </c>
      <c r="D19" s="115" t="s">
        <v>46</v>
      </c>
      <c r="E19" s="115" t="s">
        <v>60</v>
      </c>
      <c r="F19" s="116" t="s">
        <v>58</v>
      </c>
      <c r="G19" s="116" t="s">
        <v>59</v>
      </c>
      <c r="J19" s="32"/>
      <c r="R19" s="33" t="s">
        <v>30</v>
      </c>
      <c r="S19" s="34"/>
    </row>
    <row r="20" spans="1:19" s="31" customFormat="1" x14ac:dyDescent="0.2">
      <c r="A20" s="92"/>
      <c r="B20" s="93" t="s">
        <v>1</v>
      </c>
      <c r="C20" s="94"/>
      <c r="D20" s="117"/>
      <c r="E20" s="117"/>
      <c r="F20" s="117"/>
      <c r="G20" s="117"/>
      <c r="J20" s="32"/>
      <c r="R20" s="33" t="s">
        <v>30</v>
      </c>
      <c r="S20" s="34"/>
    </row>
    <row r="21" spans="1:19" s="31" customFormat="1" x14ac:dyDescent="0.2">
      <c r="A21" s="11" t="s">
        <v>13</v>
      </c>
      <c r="B21" s="71" t="s">
        <v>17</v>
      </c>
      <c r="C21" s="12"/>
      <c r="D21" s="85"/>
      <c r="E21" s="85"/>
      <c r="F21" s="85"/>
      <c r="G21" s="85"/>
      <c r="J21" s="32"/>
      <c r="R21" s="33"/>
      <c r="S21" s="34"/>
    </row>
    <row r="22" spans="1:19" s="31" customFormat="1" x14ac:dyDescent="0.2">
      <c r="A22" s="7">
        <v>1</v>
      </c>
      <c r="B22" s="8" t="s">
        <v>67</v>
      </c>
      <c r="C22" s="9" t="s">
        <v>21</v>
      </c>
      <c r="D22" s="119">
        <f>BPU!D9</f>
        <v>0</v>
      </c>
      <c r="E22" s="118"/>
      <c r="F22" s="119">
        <f>D22*E22</f>
        <v>0</v>
      </c>
      <c r="G22" s="120">
        <f>F22*0.00838</f>
        <v>0</v>
      </c>
      <c r="J22" s="32"/>
      <c r="R22" s="33"/>
      <c r="S22" s="34"/>
    </row>
    <row r="23" spans="1:19" s="31" customFormat="1" x14ac:dyDescent="0.2">
      <c r="A23" s="7">
        <f>IF(C23="","",MAX(A$10:$A22)+1)</f>
        <v>2</v>
      </c>
      <c r="B23" s="8" t="s">
        <v>68</v>
      </c>
      <c r="C23" s="9" t="s">
        <v>21</v>
      </c>
      <c r="D23" s="119">
        <f>BPU!D10</f>
        <v>0</v>
      </c>
      <c r="E23" s="118"/>
      <c r="F23" s="119">
        <f t="shared" ref="F23:F85" si="0">D23*E23</f>
        <v>0</v>
      </c>
      <c r="G23" s="120">
        <f t="shared" ref="G23:G85" si="1">F23*0.00838</f>
        <v>0</v>
      </c>
      <c r="J23" s="32"/>
      <c r="R23" s="33"/>
      <c r="S23" s="34"/>
    </row>
    <row r="24" spans="1:19" s="31" customFormat="1" x14ac:dyDescent="0.2">
      <c r="A24" s="7">
        <f>IF(C24="","",MAX(A$10:$A23)+1)</f>
        <v>3</v>
      </c>
      <c r="B24" s="8" t="s">
        <v>69</v>
      </c>
      <c r="C24" s="9" t="s">
        <v>21</v>
      </c>
      <c r="D24" s="119">
        <f>BPU!D11</f>
        <v>0</v>
      </c>
      <c r="E24" s="118"/>
      <c r="F24" s="119">
        <f t="shared" si="0"/>
        <v>0</v>
      </c>
      <c r="G24" s="120">
        <f t="shared" si="1"/>
        <v>0</v>
      </c>
      <c r="J24" s="32"/>
      <c r="R24" s="33"/>
      <c r="S24" s="34"/>
    </row>
    <row r="25" spans="1:19" s="31" customFormat="1" x14ac:dyDescent="0.2">
      <c r="A25" s="7">
        <f>IF(C25="","",MAX(A$10:$A24)+1)</f>
        <v>4</v>
      </c>
      <c r="B25" s="8" t="s">
        <v>70</v>
      </c>
      <c r="C25" s="9" t="s">
        <v>21</v>
      </c>
      <c r="D25" s="119">
        <f>BPU!D12</f>
        <v>0</v>
      </c>
      <c r="E25" s="118"/>
      <c r="F25" s="119">
        <f t="shared" si="0"/>
        <v>0</v>
      </c>
      <c r="G25" s="120">
        <f t="shared" si="1"/>
        <v>0</v>
      </c>
      <c r="J25" s="32"/>
      <c r="R25" s="33"/>
      <c r="S25" s="34"/>
    </row>
    <row r="26" spans="1:19" s="31" customFormat="1" x14ac:dyDescent="0.2">
      <c r="A26" s="71" t="str">
        <f>IF(C26="","",MAX(A$10:$A25)+1)</f>
        <v/>
      </c>
      <c r="B26" s="71" t="s">
        <v>172</v>
      </c>
      <c r="C26" s="12" t="s">
        <v>13</v>
      </c>
      <c r="D26" s="12" t="s">
        <v>13</v>
      </c>
      <c r="E26" s="12" t="s">
        <v>13</v>
      </c>
      <c r="F26" s="12" t="s">
        <v>13</v>
      </c>
      <c r="G26" s="12" t="s">
        <v>13</v>
      </c>
      <c r="J26" s="32"/>
      <c r="R26" s="33"/>
      <c r="S26" s="34"/>
    </row>
    <row r="27" spans="1:19" s="31" customFormat="1" x14ac:dyDescent="0.2">
      <c r="A27" s="7">
        <f>IF(C27="","",MAX(A$10:$A26)+1)</f>
        <v>5</v>
      </c>
      <c r="B27" s="8" t="s">
        <v>72</v>
      </c>
      <c r="C27" s="9" t="s">
        <v>71</v>
      </c>
      <c r="D27" s="119">
        <f>BPU!D14</f>
        <v>0</v>
      </c>
      <c r="E27" s="118"/>
      <c r="F27" s="119">
        <f t="shared" si="0"/>
        <v>0</v>
      </c>
      <c r="G27" s="120">
        <f t="shared" si="1"/>
        <v>0</v>
      </c>
      <c r="J27" s="32"/>
      <c r="R27" s="33"/>
      <c r="S27" s="34"/>
    </row>
    <row r="28" spans="1:19" s="31" customFormat="1" x14ac:dyDescent="0.2">
      <c r="A28" s="7">
        <f>IF(C28="","",MAX(A$10:$A27)+1)</f>
        <v>6</v>
      </c>
      <c r="B28" s="8" t="s">
        <v>74</v>
      </c>
      <c r="C28" s="9" t="s">
        <v>73</v>
      </c>
      <c r="D28" s="119">
        <f>BPU!D15</f>
        <v>0</v>
      </c>
      <c r="E28" s="118"/>
      <c r="F28" s="119">
        <f t="shared" si="0"/>
        <v>0</v>
      </c>
      <c r="G28" s="120">
        <f t="shared" si="1"/>
        <v>0</v>
      </c>
      <c r="J28" s="32"/>
      <c r="R28" s="33"/>
      <c r="S28" s="34"/>
    </row>
    <row r="29" spans="1:19" s="31" customFormat="1" x14ac:dyDescent="0.2">
      <c r="A29" s="71" t="str">
        <f>IF(C29="","",MAX(A$10:$A28)+1)</f>
        <v/>
      </c>
      <c r="B29" s="71" t="s">
        <v>2</v>
      </c>
      <c r="C29" s="12" t="s">
        <v>13</v>
      </c>
      <c r="D29" s="12" t="s">
        <v>13</v>
      </c>
      <c r="E29" s="12" t="s">
        <v>13</v>
      </c>
      <c r="F29" s="12" t="s">
        <v>13</v>
      </c>
      <c r="G29" s="12" t="s">
        <v>13</v>
      </c>
      <c r="J29" s="32"/>
      <c r="R29" s="33"/>
      <c r="S29" s="34"/>
    </row>
    <row r="30" spans="1:19" s="31" customFormat="1" x14ac:dyDescent="0.2">
      <c r="A30" s="70" t="str">
        <f>IF(C30="","",MAX(A$10:$A29)+1)</f>
        <v/>
      </c>
      <c r="B30" s="70" t="s">
        <v>3</v>
      </c>
      <c r="C30" s="15" t="s">
        <v>13</v>
      </c>
      <c r="D30" s="15" t="s">
        <v>13</v>
      </c>
      <c r="E30" s="15" t="s">
        <v>13</v>
      </c>
      <c r="F30" s="15" t="s">
        <v>13</v>
      </c>
      <c r="G30" s="15" t="s">
        <v>13</v>
      </c>
      <c r="J30" s="32"/>
      <c r="R30" s="33"/>
      <c r="S30" s="34"/>
    </row>
    <row r="31" spans="1:19" s="31" customFormat="1" x14ac:dyDescent="0.2">
      <c r="A31" s="7">
        <f>IF(C31="","",MAX(A$10:$A30)+1)</f>
        <v>7</v>
      </c>
      <c r="B31" s="8" t="s">
        <v>8</v>
      </c>
      <c r="C31" s="9" t="s">
        <v>20</v>
      </c>
      <c r="D31" s="119">
        <f>BPU!D18</f>
        <v>0</v>
      </c>
      <c r="E31" s="118"/>
      <c r="F31" s="119">
        <f t="shared" si="0"/>
        <v>0</v>
      </c>
      <c r="G31" s="120">
        <f t="shared" si="1"/>
        <v>0</v>
      </c>
      <c r="J31" s="32"/>
      <c r="R31" s="33"/>
      <c r="S31" s="34"/>
    </row>
    <row r="32" spans="1:19" s="31" customFormat="1" x14ac:dyDescent="0.2">
      <c r="A32" s="7">
        <f>IF(C32="","",MAX(A$10:$A31)+1)</f>
        <v>8</v>
      </c>
      <c r="B32" s="8" t="s">
        <v>6</v>
      </c>
      <c r="C32" s="9" t="s">
        <v>4</v>
      </c>
      <c r="D32" s="119">
        <f>BPU!D19</f>
        <v>0</v>
      </c>
      <c r="E32" s="118"/>
      <c r="F32" s="119">
        <f t="shared" si="0"/>
        <v>0</v>
      </c>
      <c r="G32" s="120">
        <f t="shared" si="1"/>
        <v>0</v>
      </c>
      <c r="J32" s="32"/>
      <c r="R32" s="33"/>
      <c r="S32" s="34"/>
    </row>
    <row r="33" spans="1:19" s="31" customFormat="1" x14ac:dyDescent="0.2">
      <c r="A33" s="7">
        <f>IF(C33="","",MAX(A$10:$A32)+1)</f>
        <v>9</v>
      </c>
      <c r="B33" s="8" t="s">
        <v>7</v>
      </c>
      <c r="C33" s="9" t="s">
        <v>5</v>
      </c>
      <c r="D33" s="119">
        <f>BPU!D20</f>
        <v>0</v>
      </c>
      <c r="E33" s="118"/>
      <c r="F33" s="119">
        <f t="shared" si="0"/>
        <v>0</v>
      </c>
      <c r="G33" s="120">
        <f t="shared" si="1"/>
        <v>0</v>
      </c>
      <c r="J33" s="32"/>
      <c r="R33" s="33"/>
      <c r="S33" s="34"/>
    </row>
    <row r="34" spans="1:19" s="31" customFormat="1" x14ac:dyDescent="0.2">
      <c r="A34" s="7">
        <f>IF(C34="","",MAX(A$10:$A33)+1)</f>
        <v>10</v>
      </c>
      <c r="B34" s="5" t="s">
        <v>18</v>
      </c>
      <c r="C34" s="6" t="s">
        <v>5</v>
      </c>
      <c r="D34" s="119">
        <f>BPU!D21</f>
        <v>0</v>
      </c>
      <c r="E34" s="118"/>
      <c r="F34" s="119">
        <f t="shared" si="0"/>
        <v>0</v>
      </c>
      <c r="G34" s="120">
        <f t="shared" si="1"/>
        <v>0</v>
      </c>
      <c r="J34" s="32"/>
      <c r="R34" s="33"/>
      <c r="S34" s="34"/>
    </row>
    <row r="35" spans="1:19" s="31" customFormat="1" ht="33.75" x14ac:dyDescent="0.2">
      <c r="A35" s="7">
        <f>IF(C35="","",MAX(A$10:$A34)+1)</f>
        <v>11</v>
      </c>
      <c r="B35" s="8" t="s">
        <v>11</v>
      </c>
      <c r="C35" s="9" t="s">
        <v>4</v>
      </c>
      <c r="D35" s="119">
        <f>BPU!D22</f>
        <v>0</v>
      </c>
      <c r="E35" s="118"/>
      <c r="F35" s="119">
        <f t="shared" si="0"/>
        <v>0</v>
      </c>
      <c r="G35" s="120">
        <f t="shared" si="1"/>
        <v>0</v>
      </c>
      <c r="J35" s="32"/>
      <c r="R35" s="33"/>
      <c r="S35" s="34"/>
    </row>
    <row r="36" spans="1:19" s="31" customFormat="1" x14ac:dyDescent="0.2">
      <c r="A36" s="7">
        <f>IF(C36="","",MAX(A$10:$A35)+1)</f>
        <v>12</v>
      </c>
      <c r="B36" s="8" t="s">
        <v>9</v>
      </c>
      <c r="C36" s="9" t="s">
        <v>4</v>
      </c>
      <c r="D36" s="119">
        <f>BPU!D23</f>
        <v>0</v>
      </c>
      <c r="E36" s="118"/>
      <c r="F36" s="119">
        <f t="shared" si="0"/>
        <v>0</v>
      </c>
      <c r="G36" s="120">
        <f t="shared" si="1"/>
        <v>0</v>
      </c>
      <c r="J36" s="32"/>
      <c r="R36" s="33"/>
      <c r="S36" s="34"/>
    </row>
    <row r="37" spans="1:19" s="31" customFormat="1" x14ac:dyDescent="0.2">
      <c r="A37" s="7">
        <f>IF(C37="","",MAX(A$10:$A36)+1)</f>
        <v>13</v>
      </c>
      <c r="B37" s="8" t="s">
        <v>169</v>
      </c>
      <c r="C37" s="9" t="s">
        <v>171</v>
      </c>
      <c r="D37" s="119">
        <f>BPU!D24</f>
        <v>0</v>
      </c>
      <c r="E37" s="118"/>
      <c r="F37" s="119">
        <f t="shared" si="0"/>
        <v>0</v>
      </c>
      <c r="G37" s="120">
        <f t="shared" si="1"/>
        <v>0</v>
      </c>
      <c r="J37" s="32"/>
      <c r="R37" s="33"/>
      <c r="S37" s="34"/>
    </row>
    <row r="38" spans="1:19" s="31" customFormat="1" x14ac:dyDescent="0.2">
      <c r="A38" s="7">
        <f>IF(C38="","",MAX(A$10:$A37)+1)</f>
        <v>14</v>
      </c>
      <c r="B38" s="8" t="s">
        <v>170</v>
      </c>
      <c r="C38" s="9" t="s">
        <v>20</v>
      </c>
      <c r="D38" s="119">
        <f>BPU!D25</f>
        <v>0</v>
      </c>
      <c r="E38" s="118"/>
      <c r="F38" s="119">
        <f t="shared" si="0"/>
        <v>0</v>
      </c>
      <c r="G38" s="120">
        <f t="shared" si="1"/>
        <v>0</v>
      </c>
      <c r="J38" s="32"/>
      <c r="R38" s="33"/>
      <c r="S38" s="34"/>
    </row>
    <row r="39" spans="1:19" s="31" customFormat="1" x14ac:dyDescent="0.2">
      <c r="A39" s="70" t="str">
        <f>IF(C39="","",MAX(A$10:$A38)+1)</f>
        <v/>
      </c>
      <c r="B39" s="70" t="s">
        <v>14</v>
      </c>
      <c r="C39" s="15" t="s">
        <v>13</v>
      </c>
      <c r="D39" s="15" t="s">
        <v>13</v>
      </c>
      <c r="E39" s="15" t="s">
        <v>13</v>
      </c>
      <c r="F39" s="15" t="s">
        <v>13</v>
      </c>
      <c r="G39" s="15" t="s">
        <v>13</v>
      </c>
      <c r="J39" s="32"/>
      <c r="R39" s="33"/>
      <c r="S39" s="34"/>
    </row>
    <row r="40" spans="1:19" s="31" customFormat="1" x14ac:dyDescent="0.2">
      <c r="A40" s="7">
        <f>IF(C40="","",MAX(A$10:$A39)+1)</f>
        <v>15</v>
      </c>
      <c r="B40" s="8" t="s">
        <v>15</v>
      </c>
      <c r="C40" s="9" t="s">
        <v>20</v>
      </c>
      <c r="D40" s="119">
        <f>BPU!D27</f>
        <v>0</v>
      </c>
      <c r="E40" s="118"/>
      <c r="F40" s="119">
        <f t="shared" si="0"/>
        <v>0</v>
      </c>
      <c r="G40" s="120">
        <f t="shared" si="1"/>
        <v>0</v>
      </c>
      <c r="J40" s="32"/>
      <c r="R40" s="33"/>
      <c r="S40" s="34"/>
    </row>
    <row r="41" spans="1:19" s="31" customFormat="1" x14ac:dyDescent="0.2">
      <c r="A41" s="7">
        <f>IF(C41="","",MAX(A$10:$A40)+1)</f>
        <v>16</v>
      </c>
      <c r="B41" s="8" t="s">
        <v>16</v>
      </c>
      <c r="C41" s="9" t="s">
        <v>20</v>
      </c>
      <c r="D41" s="119">
        <f>BPU!D28</f>
        <v>0</v>
      </c>
      <c r="E41" s="118"/>
      <c r="F41" s="119">
        <f t="shared" si="0"/>
        <v>0</v>
      </c>
      <c r="G41" s="120">
        <f t="shared" si="1"/>
        <v>0</v>
      </c>
      <c r="J41" s="32"/>
      <c r="R41" s="33"/>
      <c r="S41" s="34"/>
    </row>
    <row r="42" spans="1:19" s="31" customFormat="1" x14ac:dyDescent="0.2">
      <c r="A42" s="101" t="str">
        <f>IF(C42="","",MAX(A$9:$A50)+1)</f>
        <v/>
      </c>
      <c r="B42" s="88" t="s">
        <v>197</v>
      </c>
      <c r="C42" s="101"/>
      <c r="D42" s="16"/>
      <c r="E42" s="16"/>
      <c r="F42" s="16"/>
      <c r="G42" s="16"/>
      <c r="J42" s="32"/>
      <c r="R42" s="33"/>
      <c r="S42" s="34"/>
    </row>
    <row r="43" spans="1:19" s="31" customFormat="1" x14ac:dyDescent="0.2">
      <c r="A43" s="7">
        <f>IF(C43="","",MAX(A$9:$A42)+1)</f>
        <v>17</v>
      </c>
      <c r="B43" s="102" t="s">
        <v>82</v>
      </c>
      <c r="C43" s="95" t="s">
        <v>10</v>
      </c>
      <c r="D43" s="119">
        <f>BPU!D30</f>
        <v>0</v>
      </c>
      <c r="E43" s="155"/>
      <c r="F43" s="119">
        <f t="shared" si="0"/>
        <v>0</v>
      </c>
      <c r="G43" s="120">
        <f t="shared" si="1"/>
        <v>0</v>
      </c>
      <c r="J43" s="32"/>
      <c r="R43" s="33"/>
      <c r="S43" s="34"/>
    </row>
    <row r="44" spans="1:19" s="31" customFormat="1" x14ac:dyDescent="0.2">
      <c r="A44" s="7">
        <f>IF(C44="","",MAX(A$9:$A43)+1)</f>
        <v>18</v>
      </c>
      <c r="B44" s="102" t="s">
        <v>83</v>
      </c>
      <c r="C44" s="95" t="s">
        <v>10</v>
      </c>
      <c r="D44" s="119">
        <f>BPU!D31</f>
        <v>0</v>
      </c>
      <c r="E44" s="155"/>
      <c r="F44" s="119">
        <f t="shared" si="0"/>
        <v>0</v>
      </c>
      <c r="G44" s="120">
        <f t="shared" si="1"/>
        <v>0</v>
      </c>
      <c r="J44" s="32"/>
      <c r="R44" s="33"/>
      <c r="S44" s="34"/>
    </row>
    <row r="45" spans="1:19" s="31" customFormat="1" ht="15.75" x14ac:dyDescent="0.2">
      <c r="A45" s="229" t="s">
        <v>185</v>
      </c>
      <c r="B45" s="229"/>
      <c r="C45" s="229"/>
      <c r="D45" s="229"/>
      <c r="E45" s="229"/>
      <c r="F45" s="121">
        <f>SUM(F22:F41)</f>
        <v>0</v>
      </c>
      <c r="G45" s="122">
        <f t="shared" si="1"/>
        <v>0</v>
      </c>
      <c r="J45" s="32"/>
      <c r="R45" s="33"/>
      <c r="S45" s="34"/>
    </row>
    <row r="46" spans="1:19" s="31" customFormat="1" x14ac:dyDescent="0.2">
      <c r="A46" s="97" t="str">
        <f>IF(C46="","",MAX(A$10:$A41)+1)</f>
        <v/>
      </c>
      <c r="B46" s="97" t="s">
        <v>75</v>
      </c>
      <c r="C46" s="87"/>
      <c r="D46" s="87"/>
      <c r="E46" s="75"/>
      <c r="F46" s="87"/>
      <c r="G46" s="87"/>
      <c r="J46" s="32"/>
      <c r="R46" s="33"/>
      <c r="S46" s="34"/>
    </row>
    <row r="47" spans="1:19" s="31" customFormat="1" ht="45" x14ac:dyDescent="0.2">
      <c r="A47" s="99" t="str">
        <f>IF(C47="","",MAX(A$10:$A46)+1)</f>
        <v/>
      </c>
      <c r="B47" s="99" t="s">
        <v>76</v>
      </c>
      <c r="C47" s="100"/>
      <c r="D47" s="100"/>
      <c r="E47" s="76"/>
      <c r="F47" s="100"/>
      <c r="G47" s="100"/>
      <c r="J47" s="32"/>
      <c r="R47" s="33"/>
      <c r="S47" s="34"/>
    </row>
    <row r="48" spans="1:19" s="31" customFormat="1" x14ac:dyDescent="0.2">
      <c r="A48" s="88" t="str">
        <f>IF(C48="","",MAX(A$10:$A47)+1)</f>
        <v/>
      </c>
      <c r="B48" s="88" t="s">
        <v>77</v>
      </c>
      <c r="C48" s="101"/>
      <c r="D48" s="101"/>
      <c r="E48" s="77"/>
      <c r="F48" s="101"/>
      <c r="G48" s="101"/>
      <c r="J48" s="32"/>
      <c r="R48" s="33"/>
      <c r="S48" s="34"/>
    </row>
    <row r="49" spans="1:19" s="31" customFormat="1" ht="22.5" x14ac:dyDescent="0.2">
      <c r="A49" s="7">
        <f>IF(C49="","",MAX(A$10:$A48)+1)</f>
        <v>19</v>
      </c>
      <c r="B49" s="102" t="s">
        <v>78</v>
      </c>
      <c r="C49" s="95" t="s">
        <v>71</v>
      </c>
      <c r="D49" s="119">
        <f>BPU!D35</f>
        <v>0</v>
      </c>
      <c r="E49" s="118"/>
      <c r="F49" s="119">
        <f t="shared" si="0"/>
        <v>0</v>
      </c>
      <c r="G49" s="120">
        <f t="shared" si="1"/>
        <v>0</v>
      </c>
      <c r="J49" s="32"/>
      <c r="R49" s="33"/>
      <c r="S49" s="34"/>
    </row>
    <row r="50" spans="1:19" s="31" customFormat="1" x14ac:dyDescent="0.2">
      <c r="A50" s="7">
        <f>IF(C50="","",MAX(A$10:$A49)+1)</f>
        <v>20</v>
      </c>
      <c r="B50" s="102" t="s">
        <v>79</v>
      </c>
      <c r="C50" s="95" t="s">
        <v>71</v>
      </c>
      <c r="D50" s="119">
        <f>BPU!D36</f>
        <v>0</v>
      </c>
      <c r="E50" s="118"/>
      <c r="F50" s="119">
        <f t="shared" si="0"/>
        <v>0</v>
      </c>
      <c r="G50" s="120">
        <f t="shared" si="1"/>
        <v>0</v>
      </c>
      <c r="J50" s="32"/>
      <c r="R50" s="33"/>
      <c r="S50" s="34"/>
    </row>
    <row r="51" spans="1:19" s="31" customFormat="1" x14ac:dyDescent="0.2">
      <c r="A51" s="88" t="str">
        <f>IF(C51="","",MAX(A$10:$A50)+1)</f>
        <v/>
      </c>
      <c r="B51" s="88" t="s">
        <v>80</v>
      </c>
      <c r="C51" s="101"/>
      <c r="D51" s="101"/>
      <c r="E51" s="77"/>
      <c r="F51" s="101"/>
      <c r="G51" s="101"/>
      <c r="J51" s="32"/>
      <c r="R51" s="33"/>
      <c r="S51" s="34"/>
    </row>
    <row r="52" spans="1:19" s="31" customFormat="1" x14ac:dyDescent="0.2">
      <c r="A52" s="7">
        <f>IF(C52="","",MAX(A$10:$A51)+1)</f>
        <v>21</v>
      </c>
      <c r="B52" s="102" t="s">
        <v>81</v>
      </c>
      <c r="C52" s="95" t="s">
        <v>71</v>
      </c>
      <c r="D52" s="119">
        <f>BPU!D38</f>
        <v>0</v>
      </c>
      <c r="E52" s="118"/>
      <c r="F52" s="119">
        <f t="shared" si="0"/>
        <v>0</v>
      </c>
      <c r="G52" s="120">
        <f t="shared" si="1"/>
        <v>0</v>
      </c>
      <c r="J52" s="32"/>
      <c r="R52" s="33"/>
      <c r="S52" s="34"/>
    </row>
    <row r="53" spans="1:19" s="31" customFormat="1" x14ac:dyDescent="0.2">
      <c r="A53" s="88" t="str">
        <f>IF(C53="","",MAX(A$10:$A52)+1)</f>
        <v/>
      </c>
      <c r="B53" s="88" t="s">
        <v>84</v>
      </c>
      <c r="C53" s="101"/>
      <c r="D53" s="101"/>
      <c r="E53" s="77"/>
      <c r="F53" s="101"/>
      <c r="G53" s="101"/>
      <c r="J53" s="32"/>
      <c r="R53" s="33"/>
      <c r="S53" s="34"/>
    </row>
    <row r="54" spans="1:19" s="31" customFormat="1" x14ac:dyDescent="0.2">
      <c r="A54" s="7">
        <f>IF(C54="","",MAX(A$10:$A53)+1)</f>
        <v>22</v>
      </c>
      <c r="B54" s="102" t="s">
        <v>85</v>
      </c>
      <c r="C54" s="95" t="s">
        <v>21</v>
      </c>
      <c r="D54" s="119">
        <f>BPU!D40</f>
        <v>0</v>
      </c>
      <c r="E54" s="118"/>
      <c r="F54" s="119">
        <f t="shared" si="0"/>
        <v>0</v>
      </c>
      <c r="G54" s="120">
        <f t="shared" si="1"/>
        <v>0</v>
      </c>
      <c r="J54" s="32"/>
      <c r="R54" s="33" t="s">
        <v>30</v>
      </c>
      <c r="S54" s="34"/>
    </row>
    <row r="55" spans="1:19" s="31" customFormat="1" x14ac:dyDescent="0.2">
      <c r="A55" s="7">
        <f>IF(C55="","",MAX(A$10:$A54)+1)</f>
        <v>23</v>
      </c>
      <c r="B55" s="102" t="s">
        <v>86</v>
      </c>
      <c r="C55" s="95" t="s">
        <v>10</v>
      </c>
      <c r="D55" s="119">
        <f>BPU!D41</f>
        <v>0</v>
      </c>
      <c r="E55" s="118"/>
      <c r="F55" s="119">
        <f t="shared" si="0"/>
        <v>0</v>
      </c>
      <c r="G55" s="120">
        <f t="shared" si="1"/>
        <v>0</v>
      </c>
      <c r="J55" s="32"/>
      <c r="R55" s="33" t="s">
        <v>30</v>
      </c>
      <c r="S55" s="34"/>
    </row>
    <row r="56" spans="1:19" s="31" customFormat="1" x14ac:dyDescent="0.2">
      <c r="A56" s="7">
        <f>IF(C56="","",MAX(A$10:$A55)+1)</f>
        <v>24</v>
      </c>
      <c r="B56" s="102" t="s">
        <v>87</v>
      </c>
      <c r="C56" s="95" t="s">
        <v>21</v>
      </c>
      <c r="D56" s="119">
        <f>BPU!D42</f>
        <v>0</v>
      </c>
      <c r="E56" s="118"/>
      <c r="F56" s="119">
        <f t="shared" si="0"/>
        <v>0</v>
      </c>
      <c r="G56" s="120">
        <f t="shared" si="1"/>
        <v>0</v>
      </c>
      <c r="J56" s="32"/>
      <c r="R56" s="33"/>
      <c r="S56" s="34"/>
    </row>
    <row r="57" spans="1:19" s="31" customFormat="1" x14ac:dyDescent="0.2">
      <c r="A57" s="7">
        <f>IF(C57="","",MAX(A$10:$A56)+1)</f>
        <v>25</v>
      </c>
      <c r="B57" s="102" t="s">
        <v>88</v>
      </c>
      <c r="C57" s="95" t="s">
        <v>10</v>
      </c>
      <c r="D57" s="119">
        <f>BPU!D43</f>
        <v>0</v>
      </c>
      <c r="E57" s="118"/>
      <c r="F57" s="119">
        <f t="shared" si="0"/>
        <v>0</v>
      </c>
      <c r="G57" s="120">
        <f t="shared" si="1"/>
        <v>0</v>
      </c>
      <c r="J57" s="32"/>
      <c r="R57" s="33"/>
      <c r="S57" s="34"/>
    </row>
    <row r="58" spans="1:19" s="31" customFormat="1" x14ac:dyDescent="0.2">
      <c r="A58" s="88" t="str">
        <f>IF(C58="","",MAX(A$10:$A57)+1)</f>
        <v/>
      </c>
      <c r="B58" s="88" t="s">
        <v>89</v>
      </c>
      <c r="C58" s="101"/>
      <c r="D58" s="101"/>
      <c r="E58" s="77"/>
      <c r="F58" s="101"/>
      <c r="G58" s="101"/>
      <c r="J58" s="32"/>
      <c r="R58" s="33"/>
      <c r="S58" s="34"/>
    </row>
    <row r="59" spans="1:19" s="31" customFormat="1" x14ac:dyDescent="0.2">
      <c r="A59" s="7">
        <f>IF(C59="","",MAX(A$10:$A58)+1)</f>
        <v>26</v>
      </c>
      <c r="B59" s="102" t="s">
        <v>90</v>
      </c>
      <c r="C59" s="95" t="s">
        <v>10</v>
      </c>
      <c r="D59" s="119">
        <f>BPU!D45</f>
        <v>0</v>
      </c>
      <c r="E59" s="118"/>
      <c r="F59" s="119">
        <f t="shared" si="0"/>
        <v>0</v>
      </c>
      <c r="G59" s="120">
        <f t="shared" si="1"/>
        <v>0</v>
      </c>
      <c r="J59" s="32"/>
      <c r="R59" s="33"/>
      <c r="S59" s="34"/>
    </row>
    <row r="60" spans="1:19" s="31" customFormat="1" x14ac:dyDescent="0.2">
      <c r="A60" s="7">
        <f>IF(C60="","",MAX(A$10:$A59)+1)</f>
        <v>27</v>
      </c>
      <c r="B60" s="102" t="s">
        <v>91</v>
      </c>
      <c r="C60" s="95" t="s">
        <v>10</v>
      </c>
      <c r="D60" s="119">
        <f>BPU!D46</f>
        <v>0</v>
      </c>
      <c r="E60" s="118"/>
      <c r="F60" s="119">
        <f t="shared" si="0"/>
        <v>0</v>
      </c>
      <c r="G60" s="120">
        <f t="shared" si="1"/>
        <v>0</v>
      </c>
      <c r="J60" s="32"/>
      <c r="R60" s="33"/>
      <c r="S60" s="34"/>
    </row>
    <row r="61" spans="1:19" s="31" customFormat="1" x14ac:dyDescent="0.2">
      <c r="A61" s="7">
        <f>IF(C61="","",MAX(A$10:$A60)+1)</f>
        <v>28</v>
      </c>
      <c r="B61" s="102" t="s">
        <v>92</v>
      </c>
      <c r="C61" s="95" t="s">
        <v>10</v>
      </c>
      <c r="D61" s="119">
        <f>BPU!D47</f>
        <v>0</v>
      </c>
      <c r="E61" s="118"/>
      <c r="F61" s="119">
        <f t="shared" si="0"/>
        <v>0</v>
      </c>
      <c r="G61" s="120">
        <f t="shared" si="1"/>
        <v>0</v>
      </c>
      <c r="J61" s="32"/>
      <c r="R61" s="33"/>
      <c r="S61" s="34"/>
    </row>
    <row r="62" spans="1:19" s="31" customFormat="1" ht="15.75" x14ac:dyDescent="0.2">
      <c r="A62" s="7">
        <f>IF(C62="","",MAX(A$10:$A61)+1)</f>
        <v>29</v>
      </c>
      <c r="B62" s="102" t="s">
        <v>94</v>
      </c>
      <c r="C62" s="95" t="s">
        <v>5</v>
      </c>
      <c r="D62" s="119">
        <f>BPU!D48</f>
        <v>0</v>
      </c>
      <c r="E62" s="118"/>
      <c r="F62" s="119">
        <f t="shared" si="0"/>
        <v>0</v>
      </c>
      <c r="G62" s="120">
        <f t="shared" si="1"/>
        <v>0</v>
      </c>
      <c r="J62" s="32"/>
      <c r="R62" s="33"/>
      <c r="S62" s="34"/>
    </row>
    <row r="63" spans="1:19" s="31" customFormat="1" ht="15.75" x14ac:dyDescent="0.2">
      <c r="A63" s="7">
        <f>IF(C63="","",MAX(A$10:$A62)+1)</f>
        <v>30</v>
      </c>
      <c r="B63" s="102" t="s">
        <v>95</v>
      </c>
      <c r="C63" s="95" t="s">
        <v>5</v>
      </c>
      <c r="D63" s="119">
        <f>BPU!D49</f>
        <v>0</v>
      </c>
      <c r="E63" s="118"/>
      <c r="F63" s="119">
        <f t="shared" si="0"/>
        <v>0</v>
      </c>
      <c r="G63" s="120">
        <f t="shared" si="1"/>
        <v>0</v>
      </c>
      <c r="J63" s="32"/>
      <c r="R63" s="33"/>
      <c r="S63" s="34"/>
    </row>
    <row r="64" spans="1:19" s="31" customFormat="1" ht="30" x14ac:dyDescent="0.2">
      <c r="A64" s="7">
        <f>IF(C64="","",MAX(A$10:$A63)+1)</f>
        <v>31</v>
      </c>
      <c r="B64" s="102" t="s">
        <v>96</v>
      </c>
      <c r="C64" s="95" t="s">
        <v>5</v>
      </c>
      <c r="D64" s="119">
        <f>BPU!D50</f>
        <v>0</v>
      </c>
      <c r="E64" s="118"/>
      <c r="F64" s="119">
        <f t="shared" si="0"/>
        <v>0</v>
      </c>
      <c r="G64" s="120">
        <f t="shared" si="1"/>
        <v>0</v>
      </c>
      <c r="J64" s="32"/>
      <c r="R64" s="33"/>
      <c r="S64" s="34"/>
    </row>
    <row r="65" spans="1:19" s="31" customFormat="1" ht="30" x14ac:dyDescent="0.2">
      <c r="A65" s="7">
        <f>IF(C65="","",MAX(A$10:$A64)+1)</f>
        <v>32</v>
      </c>
      <c r="B65" s="102" t="s">
        <v>97</v>
      </c>
      <c r="C65" s="95" t="s">
        <v>5</v>
      </c>
      <c r="D65" s="119">
        <f>BPU!D51</f>
        <v>0</v>
      </c>
      <c r="E65" s="118"/>
      <c r="F65" s="119">
        <f t="shared" si="0"/>
        <v>0</v>
      </c>
      <c r="G65" s="120">
        <f t="shared" si="1"/>
        <v>0</v>
      </c>
      <c r="J65" s="32"/>
      <c r="R65" s="33"/>
      <c r="S65" s="34"/>
    </row>
    <row r="66" spans="1:19" s="31" customFormat="1" x14ac:dyDescent="0.2">
      <c r="A66" s="7">
        <f>IF(C66="","",MAX(A$10:$A65)+1)</f>
        <v>33</v>
      </c>
      <c r="B66" s="102" t="s">
        <v>93</v>
      </c>
      <c r="C66" s="95" t="s">
        <v>10</v>
      </c>
      <c r="D66" s="119">
        <f>BPU!D52</f>
        <v>0</v>
      </c>
      <c r="E66" s="118"/>
      <c r="F66" s="119">
        <f t="shared" si="0"/>
        <v>0</v>
      </c>
      <c r="G66" s="120">
        <f t="shared" si="1"/>
        <v>0</v>
      </c>
      <c r="J66" s="32"/>
      <c r="R66" s="33" t="s">
        <v>30</v>
      </c>
      <c r="S66" s="34"/>
    </row>
    <row r="67" spans="1:19" s="31" customFormat="1" ht="15.75" x14ac:dyDescent="0.2">
      <c r="A67" s="229" t="s">
        <v>184</v>
      </c>
      <c r="B67" s="229"/>
      <c r="C67" s="229"/>
      <c r="D67" s="229"/>
      <c r="E67" s="229"/>
      <c r="F67" s="121">
        <f>SUM(F49:F66)</f>
        <v>0</v>
      </c>
      <c r="G67" s="122">
        <f t="shared" si="1"/>
        <v>0</v>
      </c>
      <c r="J67" s="32"/>
      <c r="R67" s="33"/>
      <c r="S67" s="34"/>
    </row>
    <row r="68" spans="1:19" s="31" customFormat="1" x14ac:dyDescent="0.2">
      <c r="A68" s="97" t="str">
        <f>IF(C68="","",MAX(A$10:$A66)+1)</f>
        <v/>
      </c>
      <c r="B68" s="97" t="s">
        <v>98</v>
      </c>
      <c r="C68" s="87"/>
      <c r="D68" s="87"/>
      <c r="E68" s="75"/>
      <c r="F68" s="87"/>
      <c r="G68" s="87"/>
      <c r="J68" s="32"/>
      <c r="R68" s="33" t="s">
        <v>30</v>
      </c>
      <c r="S68" s="34"/>
    </row>
    <row r="69" spans="1:19" s="31" customFormat="1" ht="78.75" x14ac:dyDescent="0.2">
      <c r="A69" s="99" t="str">
        <f>IF(C69="","",MAX(A$10:$A68)+1)</f>
        <v/>
      </c>
      <c r="B69" s="99" t="s">
        <v>99</v>
      </c>
      <c r="C69" s="100"/>
      <c r="D69" s="100"/>
      <c r="E69" s="76"/>
      <c r="F69" s="100"/>
      <c r="G69" s="100"/>
      <c r="J69" s="32"/>
      <c r="R69" s="33" t="s">
        <v>30</v>
      </c>
      <c r="S69" s="34"/>
    </row>
    <row r="70" spans="1:19" s="31" customFormat="1" x14ac:dyDescent="0.2">
      <c r="A70" s="88" t="str">
        <f>IF(C70="","",MAX(A$10:$A69)+1)</f>
        <v/>
      </c>
      <c r="B70" s="88" t="s">
        <v>77</v>
      </c>
      <c r="C70" s="88"/>
      <c r="D70" s="88"/>
      <c r="E70" s="78"/>
      <c r="F70" s="88"/>
      <c r="G70" s="88"/>
      <c r="J70" s="32"/>
      <c r="R70" s="33"/>
      <c r="S70" s="34"/>
    </row>
    <row r="71" spans="1:19" s="31" customFormat="1" ht="33.75" x14ac:dyDescent="0.2">
      <c r="A71" s="7">
        <f>IF(C71="","",MAX(A$10:$A70)+1)</f>
        <v>34</v>
      </c>
      <c r="B71" s="102" t="s">
        <v>187</v>
      </c>
      <c r="C71" s="95" t="s">
        <v>71</v>
      </c>
      <c r="D71" s="119">
        <f>BPU!D56</f>
        <v>0</v>
      </c>
      <c r="E71" s="118"/>
      <c r="F71" s="119">
        <f t="shared" si="0"/>
        <v>0</v>
      </c>
      <c r="G71" s="120">
        <f t="shared" si="1"/>
        <v>0</v>
      </c>
      <c r="J71" s="32"/>
      <c r="R71" s="33"/>
      <c r="S71" s="34"/>
    </row>
    <row r="72" spans="1:19" s="31" customFormat="1" ht="33.75" x14ac:dyDescent="0.2">
      <c r="A72" s="7">
        <f>IF(C72="","",MAX(A$10:$A71)+1)</f>
        <v>35</v>
      </c>
      <c r="B72" s="102" t="s">
        <v>186</v>
      </c>
      <c r="C72" s="95" t="s">
        <v>71</v>
      </c>
      <c r="D72" s="119">
        <f>BPU!D57</f>
        <v>0</v>
      </c>
      <c r="E72" s="118"/>
      <c r="F72" s="119">
        <f t="shared" si="0"/>
        <v>0</v>
      </c>
      <c r="G72" s="120">
        <f t="shared" si="1"/>
        <v>0</v>
      </c>
      <c r="J72" s="32"/>
      <c r="R72" s="33"/>
      <c r="S72" s="34"/>
    </row>
    <row r="73" spans="1:19" s="31" customFormat="1" ht="33.75" x14ac:dyDescent="0.2">
      <c r="A73" s="7">
        <f>IF(C73="","",MAX(A$10:$A72)+1)</f>
        <v>36</v>
      </c>
      <c r="B73" s="102" t="s">
        <v>188</v>
      </c>
      <c r="C73" s="95" t="s">
        <v>71</v>
      </c>
      <c r="D73" s="119">
        <f>BPU!D58</f>
        <v>0</v>
      </c>
      <c r="E73" s="118"/>
      <c r="F73" s="119">
        <f t="shared" si="0"/>
        <v>0</v>
      </c>
      <c r="G73" s="120">
        <f t="shared" si="1"/>
        <v>0</v>
      </c>
      <c r="J73" s="32"/>
      <c r="R73" s="33"/>
      <c r="S73" s="34"/>
    </row>
    <row r="74" spans="1:19" s="31" customFormat="1" ht="22.5" x14ac:dyDescent="0.2">
      <c r="A74" s="7">
        <f>IF(C74="","",MAX(A$10:$A73)+1)</f>
        <v>37</v>
      </c>
      <c r="B74" s="102" t="s">
        <v>189</v>
      </c>
      <c r="C74" s="95" t="s">
        <v>71</v>
      </c>
      <c r="D74" s="119">
        <f>BPU!D59</f>
        <v>0</v>
      </c>
      <c r="E74" s="118"/>
      <c r="F74" s="119">
        <f t="shared" si="0"/>
        <v>0</v>
      </c>
      <c r="G74" s="120">
        <f t="shared" si="1"/>
        <v>0</v>
      </c>
      <c r="J74" s="32"/>
      <c r="R74" s="33"/>
      <c r="S74" s="34"/>
    </row>
    <row r="75" spans="1:19" s="31" customFormat="1" ht="22.5" x14ac:dyDescent="0.2">
      <c r="A75" s="7">
        <f>IF(C75="","",MAX(A$10:$A74)+1)</f>
        <v>38</v>
      </c>
      <c r="B75" s="102" t="s">
        <v>190</v>
      </c>
      <c r="C75" s="95" t="s">
        <v>71</v>
      </c>
      <c r="D75" s="119">
        <f>BPU!D60</f>
        <v>0</v>
      </c>
      <c r="E75" s="118"/>
      <c r="F75" s="119">
        <f t="shared" si="0"/>
        <v>0</v>
      </c>
      <c r="G75" s="120">
        <f t="shared" si="1"/>
        <v>0</v>
      </c>
      <c r="J75" s="32"/>
      <c r="R75" s="33"/>
      <c r="S75" s="34"/>
    </row>
    <row r="76" spans="1:19" s="31" customFormat="1" ht="22.5" x14ac:dyDescent="0.2">
      <c r="A76" s="7">
        <f>IF(C76="","",MAX(A$10:$A75)+1)</f>
        <v>39</v>
      </c>
      <c r="B76" s="102" t="s">
        <v>191</v>
      </c>
      <c r="C76" s="95" t="s">
        <v>71</v>
      </c>
      <c r="D76" s="119">
        <f>BPU!D61</f>
        <v>0</v>
      </c>
      <c r="E76" s="118"/>
      <c r="F76" s="119">
        <f t="shared" si="0"/>
        <v>0</v>
      </c>
      <c r="G76" s="120">
        <f t="shared" si="1"/>
        <v>0</v>
      </c>
      <c r="J76" s="32"/>
      <c r="R76" s="33"/>
      <c r="S76" s="34"/>
    </row>
    <row r="77" spans="1:19" s="31" customFormat="1" x14ac:dyDescent="0.2">
      <c r="A77" s="7">
        <f>IF(C77="","",MAX(A$10:$A76)+1)</f>
        <v>40</v>
      </c>
      <c r="B77" s="102" t="s">
        <v>100</v>
      </c>
      <c r="C77" s="95" t="s">
        <v>71</v>
      </c>
      <c r="D77" s="119">
        <f>BPU!D62</f>
        <v>0</v>
      </c>
      <c r="E77" s="118"/>
      <c r="F77" s="119">
        <f t="shared" si="0"/>
        <v>0</v>
      </c>
      <c r="G77" s="120">
        <f t="shared" si="1"/>
        <v>0</v>
      </c>
      <c r="J77" s="32"/>
      <c r="R77" s="33"/>
      <c r="S77" s="34"/>
    </row>
    <row r="78" spans="1:19" s="31" customFormat="1" x14ac:dyDescent="0.2">
      <c r="A78" s="7">
        <f>IF(C78="","",MAX(A$10:$A77)+1)</f>
        <v>41</v>
      </c>
      <c r="B78" s="102" t="s">
        <v>101</v>
      </c>
      <c r="C78" s="95" t="s">
        <v>71</v>
      </c>
      <c r="D78" s="119">
        <f>BPU!D63</f>
        <v>0</v>
      </c>
      <c r="E78" s="118"/>
      <c r="F78" s="119">
        <f t="shared" si="0"/>
        <v>0</v>
      </c>
      <c r="G78" s="120">
        <f t="shared" si="1"/>
        <v>0</v>
      </c>
      <c r="J78" s="32"/>
      <c r="R78" s="33"/>
      <c r="S78" s="34"/>
    </row>
    <row r="79" spans="1:19" s="31" customFormat="1" x14ac:dyDescent="0.2">
      <c r="A79" s="7" t="str">
        <f>IF(C79="","",MAX(A$10:$A78)+1)</f>
        <v/>
      </c>
      <c r="B79" s="88" t="s">
        <v>102</v>
      </c>
      <c r="C79" s="88"/>
      <c r="D79" s="88"/>
      <c r="E79" s="78"/>
      <c r="F79" s="88"/>
      <c r="G79" s="88"/>
      <c r="J79" s="32"/>
      <c r="R79" s="33"/>
      <c r="S79" s="34"/>
    </row>
    <row r="80" spans="1:19" s="31" customFormat="1" ht="15" x14ac:dyDescent="0.2">
      <c r="A80" s="7">
        <f>IF(C80="","",MAX(A$10:$A79)+1)</f>
        <v>42</v>
      </c>
      <c r="B80" s="102" t="s">
        <v>103</v>
      </c>
      <c r="C80" s="95" t="s">
        <v>10</v>
      </c>
      <c r="D80" s="119">
        <f>BPU!D65</f>
        <v>0</v>
      </c>
      <c r="E80" s="118"/>
      <c r="F80" s="119">
        <f t="shared" si="0"/>
        <v>0</v>
      </c>
      <c r="G80" s="120">
        <f t="shared" si="1"/>
        <v>0</v>
      </c>
      <c r="J80" s="32"/>
      <c r="R80" s="33"/>
      <c r="S80" s="34"/>
    </row>
    <row r="81" spans="1:19" s="31" customFormat="1" ht="15" x14ac:dyDescent="0.2">
      <c r="A81" s="7">
        <f>IF(C81="","",MAX(A$10:$A80)+1)</f>
        <v>43</v>
      </c>
      <c r="B81" s="102" t="s">
        <v>104</v>
      </c>
      <c r="C81" s="95" t="s">
        <v>10</v>
      </c>
      <c r="D81" s="119">
        <f>BPU!D66</f>
        <v>0</v>
      </c>
      <c r="E81" s="118"/>
      <c r="F81" s="119">
        <f t="shared" si="0"/>
        <v>0</v>
      </c>
      <c r="G81" s="120">
        <f t="shared" si="1"/>
        <v>0</v>
      </c>
      <c r="J81" s="32"/>
      <c r="R81" s="33"/>
      <c r="S81" s="34"/>
    </row>
    <row r="82" spans="1:19" s="31" customFormat="1" ht="15" x14ac:dyDescent="0.2">
      <c r="A82" s="7">
        <f>IF(C82="","",MAX(A$10:$A81)+1)</f>
        <v>44</v>
      </c>
      <c r="B82" s="102" t="s">
        <v>105</v>
      </c>
      <c r="C82" s="95" t="s">
        <v>10</v>
      </c>
      <c r="D82" s="119">
        <f>BPU!D67</f>
        <v>0</v>
      </c>
      <c r="E82" s="118"/>
      <c r="F82" s="119">
        <f t="shared" si="0"/>
        <v>0</v>
      </c>
      <c r="G82" s="120">
        <f t="shared" si="1"/>
        <v>0</v>
      </c>
      <c r="J82" s="32"/>
      <c r="R82" s="33"/>
      <c r="S82" s="34"/>
    </row>
    <row r="83" spans="1:19" s="31" customFormat="1" x14ac:dyDescent="0.2">
      <c r="A83" s="7">
        <f>IF(C83="","",MAX(A$10:$A82)+1)</f>
        <v>45</v>
      </c>
      <c r="B83" s="102" t="s">
        <v>106</v>
      </c>
      <c r="C83" s="95" t="s">
        <v>10</v>
      </c>
      <c r="D83" s="119">
        <f>BPU!D68</f>
        <v>0</v>
      </c>
      <c r="E83" s="118"/>
      <c r="F83" s="119">
        <f t="shared" si="0"/>
        <v>0</v>
      </c>
      <c r="G83" s="120">
        <f t="shared" si="1"/>
        <v>0</v>
      </c>
      <c r="J83" s="32"/>
      <c r="R83" s="33" t="s">
        <v>30</v>
      </c>
      <c r="S83" s="34"/>
    </row>
    <row r="84" spans="1:19" s="31" customFormat="1" x14ac:dyDescent="0.2">
      <c r="A84" s="7">
        <f>IF(C84="","",MAX(A$10:$A83)+1)</f>
        <v>46</v>
      </c>
      <c r="B84" s="102" t="s">
        <v>107</v>
      </c>
      <c r="C84" s="95" t="s">
        <v>10</v>
      </c>
      <c r="D84" s="119">
        <f>BPU!D69</f>
        <v>0</v>
      </c>
      <c r="E84" s="118"/>
      <c r="F84" s="119">
        <f t="shared" si="0"/>
        <v>0</v>
      </c>
      <c r="G84" s="120">
        <f t="shared" si="1"/>
        <v>0</v>
      </c>
      <c r="J84" s="32"/>
      <c r="R84" s="33" t="s">
        <v>30</v>
      </c>
      <c r="S84" s="34"/>
    </row>
    <row r="85" spans="1:19" s="31" customFormat="1" x14ac:dyDescent="0.2">
      <c r="A85" s="7">
        <f>IF(C85="","",MAX(A$10:$A84)+1)</f>
        <v>47</v>
      </c>
      <c r="B85" s="102" t="s">
        <v>108</v>
      </c>
      <c r="C85" s="95" t="s">
        <v>10</v>
      </c>
      <c r="D85" s="119">
        <f>BPU!D70</f>
        <v>0</v>
      </c>
      <c r="E85" s="118"/>
      <c r="F85" s="119">
        <f t="shared" si="0"/>
        <v>0</v>
      </c>
      <c r="G85" s="120">
        <f t="shared" si="1"/>
        <v>0</v>
      </c>
      <c r="J85" s="32"/>
      <c r="R85" s="33"/>
      <c r="S85" s="34"/>
    </row>
    <row r="86" spans="1:19" s="31" customFormat="1" x14ac:dyDescent="0.2">
      <c r="A86" s="7">
        <f>IF(C86="","",MAX(A$10:$A85)+1)</f>
        <v>48</v>
      </c>
      <c r="B86" s="102" t="s">
        <v>109</v>
      </c>
      <c r="C86" s="95" t="s">
        <v>10</v>
      </c>
      <c r="D86" s="119">
        <f>BPU!D71</f>
        <v>0</v>
      </c>
      <c r="E86" s="118"/>
      <c r="F86" s="119">
        <f t="shared" ref="F86:F132" si="2">D86*E86</f>
        <v>0</v>
      </c>
      <c r="G86" s="120">
        <f t="shared" ref="G86:G132" si="3">F86*0.00838</f>
        <v>0</v>
      </c>
      <c r="J86" s="32"/>
      <c r="R86" s="33"/>
      <c r="S86" s="34"/>
    </row>
    <row r="87" spans="1:19" s="31" customFormat="1" x14ac:dyDescent="0.2">
      <c r="A87" s="7">
        <f>IF(C87="","",MAX(A$10:$A86)+1)</f>
        <v>49</v>
      </c>
      <c r="B87" s="102" t="s">
        <v>110</v>
      </c>
      <c r="C87" s="95" t="s">
        <v>10</v>
      </c>
      <c r="D87" s="119">
        <f>BPU!D72</f>
        <v>0</v>
      </c>
      <c r="E87" s="118"/>
      <c r="F87" s="119">
        <f t="shared" si="2"/>
        <v>0</v>
      </c>
      <c r="G87" s="120">
        <f t="shared" si="3"/>
        <v>0</v>
      </c>
      <c r="J87" s="32"/>
      <c r="R87" s="33"/>
      <c r="S87" s="34"/>
    </row>
    <row r="88" spans="1:19" s="31" customFormat="1" x14ac:dyDescent="0.2">
      <c r="A88" s="7">
        <f>IF(C88="","",MAX(A$10:$A87)+1)</f>
        <v>50</v>
      </c>
      <c r="B88" s="102" t="s">
        <v>111</v>
      </c>
      <c r="C88" s="95" t="s">
        <v>10</v>
      </c>
      <c r="D88" s="119">
        <f>BPU!D73</f>
        <v>0</v>
      </c>
      <c r="E88" s="118"/>
      <c r="F88" s="119">
        <f t="shared" si="2"/>
        <v>0</v>
      </c>
      <c r="G88" s="120">
        <f t="shared" si="3"/>
        <v>0</v>
      </c>
      <c r="J88" s="32"/>
      <c r="R88" s="33"/>
      <c r="S88" s="34"/>
    </row>
    <row r="89" spans="1:19" s="31" customFormat="1" x14ac:dyDescent="0.2">
      <c r="A89" s="88" t="str">
        <f>IF(C89="","",MAX(A$10:$A88)+1)</f>
        <v/>
      </c>
      <c r="B89" s="88" t="s">
        <v>112</v>
      </c>
      <c r="C89" s="88"/>
      <c r="D89" s="88"/>
      <c r="E89" s="78"/>
      <c r="F89" s="88"/>
      <c r="G89" s="88"/>
      <c r="J89" s="32"/>
      <c r="R89" s="33"/>
      <c r="S89" s="34"/>
    </row>
    <row r="90" spans="1:19" s="31" customFormat="1" x14ac:dyDescent="0.2">
      <c r="A90" s="7">
        <f>IF(C90="","",MAX(A$10:$A89)+1)</f>
        <v>51</v>
      </c>
      <c r="B90" s="102" t="s">
        <v>113</v>
      </c>
      <c r="C90" s="95" t="s">
        <v>10</v>
      </c>
      <c r="D90" s="119">
        <f>BPU!D75</f>
        <v>0</v>
      </c>
      <c r="E90" s="118"/>
      <c r="F90" s="119">
        <f t="shared" si="2"/>
        <v>0</v>
      </c>
      <c r="G90" s="120">
        <f t="shared" si="3"/>
        <v>0</v>
      </c>
      <c r="J90" s="32"/>
      <c r="R90" s="33"/>
      <c r="S90" s="34"/>
    </row>
    <row r="91" spans="1:19" s="31" customFormat="1" x14ac:dyDescent="0.2">
      <c r="A91" s="7">
        <f>IF(C91="","",MAX(A$10:$A90)+1)</f>
        <v>52</v>
      </c>
      <c r="B91" s="102" t="s">
        <v>114</v>
      </c>
      <c r="C91" s="95" t="s">
        <v>10</v>
      </c>
      <c r="D91" s="119">
        <f>BPU!D76</f>
        <v>0</v>
      </c>
      <c r="E91" s="118"/>
      <c r="F91" s="119">
        <f t="shared" si="2"/>
        <v>0</v>
      </c>
      <c r="G91" s="120">
        <f t="shared" si="3"/>
        <v>0</v>
      </c>
      <c r="J91" s="32"/>
      <c r="R91" s="33" t="s">
        <v>30</v>
      </c>
      <c r="S91" s="34"/>
    </row>
    <row r="92" spans="1:19" s="31" customFormat="1" x14ac:dyDescent="0.2">
      <c r="A92" s="7">
        <f>IF(C92="","",MAX(A$10:$A91)+1)</f>
        <v>53</v>
      </c>
      <c r="B92" s="102" t="s">
        <v>115</v>
      </c>
      <c r="C92" s="95" t="s">
        <v>10</v>
      </c>
      <c r="D92" s="119">
        <f>BPU!D77</f>
        <v>0</v>
      </c>
      <c r="E92" s="118"/>
      <c r="F92" s="119">
        <f t="shared" si="2"/>
        <v>0</v>
      </c>
      <c r="G92" s="120">
        <f t="shared" si="3"/>
        <v>0</v>
      </c>
      <c r="J92" s="32"/>
      <c r="R92" s="33" t="s">
        <v>30</v>
      </c>
      <c r="S92" s="34"/>
    </row>
    <row r="93" spans="1:19" s="31" customFormat="1" x14ac:dyDescent="0.2">
      <c r="A93" s="7">
        <f>IF(C93="","",MAX(A$10:$A92)+1)</f>
        <v>54</v>
      </c>
      <c r="B93" s="102" t="s">
        <v>116</v>
      </c>
      <c r="C93" s="95" t="s">
        <v>5</v>
      </c>
      <c r="D93" s="119">
        <f>BPU!D78</f>
        <v>0</v>
      </c>
      <c r="E93" s="118"/>
      <c r="F93" s="119">
        <f t="shared" si="2"/>
        <v>0</v>
      </c>
      <c r="G93" s="120">
        <f t="shared" si="3"/>
        <v>0</v>
      </c>
      <c r="J93" s="32"/>
      <c r="R93" s="33"/>
      <c r="S93" s="34"/>
    </row>
    <row r="94" spans="1:19" s="31" customFormat="1" x14ac:dyDescent="0.2">
      <c r="A94" s="7">
        <f>IF(C94="","",MAX(A$10:$A93)+1)</f>
        <v>55</v>
      </c>
      <c r="B94" s="102" t="s">
        <v>117</v>
      </c>
      <c r="C94" s="95" t="s">
        <v>5</v>
      </c>
      <c r="D94" s="119">
        <f>BPU!D79</f>
        <v>0</v>
      </c>
      <c r="E94" s="118"/>
      <c r="F94" s="119">
        <f t="shared" si="2"/>
        <v>0</v>
      </c>
      <c r="G94" s="120">
        <f t="shared" si="3"/>
        <v>0</v>
      </c>
      <c r="J94" s="32"/>
      <c r="R94" s="33"/>
      <c r="S94" s="34"/>
    </row>
    <row r="95" spans="1:19" s="31" customFormat="1" x14ac:dyDescent="0.2">
      <c r="A95" s="7">
        <f>IF(C95="","",MAX(A$10:$A94)+1)</f>
        <v>56</v>
      </c>
      <c r="B95" s="102" t="s">
        <v>118</v>
      </c>
      <c r="C95" s="95" t="s">
        <v>5</v>
      </c>
      <c r="D95" s="119">
        <f>BPU!D80</f>
        <v>0</v>
      </c>
      <c r="E95" s="118"/>
      <c r="F95" s="119">
        <f t="shared" si="2"/>
        <v>0</v>
      </c>
      <c r="G95" s="120">
        <f t="shared" si="3"/>
        <v>0</v>
      </c>
      <c r="J95" s="32"/>
      <c r="R95" s="33" t="s">
        <v>30</v>
      </c>
      <c r="S95" s="34"/>
    </row>
    <row r="96" spans="1:19" s="31" customFormat="1" x14ac:dyDescent="0.2">
      <c r="A96" s="7">
        <f>IF(C96="","",MAX(A$10:$A95)+1)</f>
        <v>57</v>
      </c>
      <c r="B96" s="102" t="s">
        <v>119</v>
      </c>
      <c r="C96" s="95" t="s">
        <v>21</v>
      </c>
      <c r="D96" s="119">
        <f>BPU!D81</f>
        <v>0</v>
      </c>
      <c r="E96" s="118"/>
      <c r="F96" s="119">
        <f t="shared" si="2"/>
        <v>0</v>
      </c>
      <c r="G96" s="120">
        <f t="shared" si="3"/>
        <v>0</v>
      </c>
      <c r="J96" s="32"/>
      <c r="R96" s="33" t="s">
        <v>30</v>
      </c>
      <c r="S96" s="34"/>
    </row>
    <row r="97" spans="1:19" s="31" customFormat="1" x14ac:dyDescent="0.2">
      <c r="A97" s="7">
        <f>IF(C97="","",MAX(A$10:$A96)+1)</f>
        <v>58</v>
      </c>
      <c r="B97" s="102" t="s">
        <v>120</v>
      </c>
      <c r="C97" s="95" t="s">
        <v>21</v>
      </c>
      <c r="D97" s="119">
        <f>BPU!D82</f>
        <v>0</v>
      </c>
      <c r="E97" s="118"/>
      <c r="F97" s="119">
        <f t="shared" si="2"/>
        <v>0</v>
      </c>
      <c r="G97" s="120">
        <f t="shared" si="3"/>
        <v>0</v>
      </c>
      <c r="J97" s="32"/>
      <c r="R97" s="33"/>
      <c r="S97" s="34"/>
    </row>
    <row r="98" spans="1:19" s="31" customFormat="1" x14ac:dyDescent="0.2">
      <c r="A98" s="88" t="str">
        <f>IF(C98="","",MAX(A$10:$A97)+1)</f>
        <v/>
      </c>
      <c r="B98" s="88" t="s">
        <v>121</v>
      </c>
      <c r="C98" s="88"/>
      <c r="D98" s="88"/>
      <c r="E98" s="78"/>
      <c r="F98" s="88"/>
      <c r="G98" s="88"/>
      <c r="J98" s="32"/>
      <c r="R98" s="33"/>
      <c r="S98" s="34"/>
    </row>
    <row r="99" spans="1:19" s="31" customFormat="1" x14ac:dyDescent="0.2">
      <c r="A99" s="7">
        <f>IF(C99="","",MAX(A$10:$A98)+1)</f>
        <v>59</v>
      </c>
      <c r="B99" s="102" t="s">
        <v>122</v>
      </c>
      <c r="C99" s="95" t="s">
        <v>10</v>
      </c>
      <c r="D99" s="119">
        <f>BPU!D84</f>
        <v>0</v>
      </c>
      <c r="E99" s="118"/>
      <c r="F99" s="119">
        <f t="shared" si="2"/>
        <v>0</v>
      </c>
      <c r="G99" s="120">
        <f t="shared" si="3"/>
        <v>0</v>
      </c>
      <c r="J99" s="32"/>
      <c r="R99" s="33"/>
      <c r="S99" s="34"/>
    </row>
    <row r="100" spans="1:19" s="31" customFormat="1" x14ac:dyDescent="0.2">
      <c r="A100" s="7">
        <f>IF(C100="","",MAX(A$10:$A99)+1)</f>
        <v>60</v>
      </c>
      <c r="B100" s="102" t="s">
        <v>123</v>
      </c>
      <c r="C100" s="95" t="s">
        <v>10</v>
      </c>
      <c r="D100" s="119">
        <f>BPU!D85</f>
        <v>0</v>
      </c>
      <c r="E100" s="118"/>
      <c r="F100" s="119">
        <f t="shared" si="2"/>
        <v>0</v>
      </c>
      <c r="G100" s="120">
        <f t="shared" si="3"/>
        <v>0</v>
      </c>
      <c r="J100" s="32"/>
      <c r="R100" s="33"/>
      <c r="S100" s="34"/>
    </row>
    <row r="101" spans="1:19" s="31" customFormat="1" x14ac:dyDescent="0.2">
      <c r="A101" s="7">
        <f>IF(C101="","",MAX(A$10:$A100)+1)</f>
        <v>61</v>
      </c>
      <c r="B101" s="102" t="s">
        <v>124</v>
      </c>
      <c r="C101" s="95" t="s">
        <v>10</v>
      </c>
      <c r="D101" s="119">
        <f>BPU!D86</f>
        <v>0</v>
      </c>
      <c r="E101" s="118"/>
      <c r="F101" s="119">
        <f t="shared" si="2"/>
        <v>0</v>
      </c>
      <c r="G101" s="120">
        <f t="shared" si="3"/>
        <v>0</v>
      </c>
      <c r="J101" s="32"/>
      <c r="R101" s="33"/>
      <c r="S101" s="34"/>
    </row>
    <row r="102" spans="1:19" s="31" customFormat="1" x14ac:dyDescent="0.2">
      <c r="A102" s="7">
        <f>IF(C102="","",MAX(A$10:$A101)+1)</f>
        <v>62</v>
      </c>
      <c r="B102" s="102" t="s">
        <v>125</v>
      </c>
      <c r="C102" s="95" t="s">
        <v>10</v>
      </c>
      <c r="D102" s="119">
        <f>BPU!D87</f>
        <v>0</v>
      </c>
      <c r="E102" s="118"/>
      <c r="F102" s="119">
        <f t="shared" si="2"/>
        <v>0</v>
      </c>
      <c r="G102" s="120">
        <f t="shared" si="3"/>
        <v>0</v>
      </c>
      <c r="J102" s="32"/>
      <c r="R102" s="33"/>
      <c r="S102" s="34"/>
    </row>
    <row r="103" spans="1:19" s="31" customFormat="1" x14ac:dyDescent="0.2">
      <c r="A103" s="7">
        <f>IF(C103="","",MAX(A$10:$A102)+1)</f>
        <v>63</v>
      </c>
      <c r="B103" s="102" t="s">
        <v>126</v>
      </c>
      <c r="C103" s="95" t="s">
        <v>10</v>
      </c>
      <c r="D103" s="119">
        <f>BPU!D88</f>
        <v>0</v>
      </c>
      <c r="E103" s="118"/>
      <c r="F103" s="119">
        <f t="shared" si="2"/>
        <v>0</v>
      </c>
      <c r="G103" s="120">
        <f t="shared" si="3"/>
        <v>0</v>
      </c>
      <c r="J103" s="32"/>
      <c r="R103" s="33"/>
      <c r="S103" s="34"/>
    </row>
    <row r="104" spans="1:19" s="31" customFormat="1" x14ac:dyDescent="0.2">
      <c r="A104" s="7">
        <f>IF(C104="","",MAX(A$10:$A103)+1)</f>
        <v>64</v>
      </c>
      <c r="B104" s="102" t="s">
        <v>127</v>
      </c>
      <c r="C104" s="95" t="s">
        <v>10</v>
      </c>
      <c r="D104" s="119">
        <f>BPU!D89</f>
        <v>0</v>
      </c>
      <c r="E104" s="118"/>
      <c r="F104" s="119">
        <f t="shared" si="2"/>
        <v>0</v>
      </c>
      <c r="G104" s="120">
        <f t="shared" si="3"/>
        <v>0</v>
      </c>
      <c r="J104" s="32"/>
      <c r="R104" s="33"/>
      <c r="S104" s="34"/>
    </row>
    <row r="105" spans="1:19" s="31" customFormat="1" x14ac:dyDescent="0.2">
      <c r="A105" s="7">
        <f>IF(C105="","",MAX(A$10:$A104)+1)</f>
        <v>65</v>
      </c>
      <c r="B105" s="102" t="s">
        <v>128</v>
      </c>
      <c r="C105" s="95" t="s">
        <v>10</v>
      </c>
      <c r="D105" s="119">
        <f>BPU!D90</f>
        <v>0</v>
      </c>
      <c r="E105" s="118"/>
      <c r="F105" s="119">
        <f t="shared" si="2"/>
        <v>0</v>
      </c>
      <c r="G105" s="120">
        <f t="shared" si="3"/>
        <v>0</v>
      </c>
      <c r="J105" s="32"/>
      <c r="R105" s="33"/>
      <c r="S105" s="34"/>
    </row>
    <row r="106" spans="1:19" s="31" customFormat="1" x14ac:dyDescent="0.2">
      <c r="A106" s="7">
        <f>IF(C106="","",MAX(A$10:$A105)+1)</f>
        <v>66</v>
      </c>
      <c r="B106" s="102" t="s">
        <v>129</v>
      </c>
      <c r="C106" s="95" t="s">
        <v>10</v>
      </c>
      <c r="D106" s="119">
        <f>BPU!D91</f>
        <v>0</v>
      </c>
      <c r="E106" s="118"/>
      <c r="F106" s="119">
        <f t="shared" si="2"/>
        <v>0</v>
      </c>
      <c r="G106" s="120">
        <f t="shared" si="3"/>
        <v>0</v>
      </c>
      <c r="J106" s="32"/>
      <c r="R106" s="33"/>
      <c r="S106" s="34"/>
    </row>
    <row r="107" spans="1:19" s="31" customFormat="1" x14ac:dyDescent="0.2">
      <c r="A107" s="7">
        <f>IF(C107="","",MAX(A$10:$A106)+1)</f>
        <v>67</v>
      </c>
      <c r="B107" s="102" t="s">
        <v>130</v>
      </c>
      <c r="C107" s="95" t="s">
        <v>10</v>
      </c>
      <c r="D107" s="119">
        <f>BPU!D92</f>
        <v>0</v>
      </c>
      <c r="E107" s="118"/>
      <c r="F107" s="119">
        <f t="shared" si="2"/>
        <v>0</v>
      </c>
      <c r="G107" s="120">
        <f t="shared" si="3"/>
        <v>0</v>
      </c>
      <c r="J107" s="32"/>
      <c r="R107" s="33"/>
      <c r="S107" s="34"/>
    </row>
    <row r="108" spans="1:19" s="31" customFormat="1" x14ac:dyDescent="0.2">
      <c r="A108" s="88" t="str">
        <f>IF(C108="","",MAX(A$10:$A107)+1)</f>
        <v/>
      </c>
      <c r="B108" s="88" t="s">
        <v>131</v>
      </c>
      <c r="C108" s="88"/>
      <c r="D108" s="88"/>
      <c r="E108" s="78"/>
      <c r="F108" s="88"/>
      <c r="G108" s="88"/>
      <c r="J108" s="32"/>
      <c r="R108" s="33"/>
      <c r="S108" s="34"/>
    </row>
    <row r="109" spans="1:19" s="31" customFormat="1" ht="27.75" x14ac:dyDescent="0.2">
      <c r="A109" s="7">
        <f>IF(C109="","",MAX(A$10:$A108)+1)</f>
        <v>68</v>
      </c>
      <c r="B109" s="102" t="s">
        <v>132</v>
      </c>
      <c r="C109" s="95" t="s">
        <v>5</v>
      </c>
      <c r="D109" s="119">
        <f>BPU!D94</f>
        <v>0</v>
      </c>
      <c r="E109" s="118"/>
      <c r="F109" s="119">
        <f t="shared" si="2"/>
        <v>0</v>
      </c>
      <c r="G109" s="120">
        <f t="shared" si="3"/>
        <v>0</v>
      </c>
      <c r="J109" s="32"/>
      <c r="R109" s="33"/>
      <c r="S109" s="34"/>
    </row>
    <row r="110" spans="1:19" s="31" customFormat="1" ht="27.75" x14ac:dyDescent="0.2">
      <c r="A110" s="7">
        <f>IF(C110="","",MAX(A$10:$A109)+1)</f>
        <v>69</v>
      </c>
      <c r="B110" s="102" t="s">
        <v>133</v>
      </c>
      <c r="C110" s="95" t="s">
        <v>5</v>
      </c>
      <c r="D110" s="119">
        <f>BPU!D95</f>
        <v>0</v>
      </c>
      <c r="E110" s="118"/>
      <c r="F110" s="119">
        <f t="shared" si="2"/>
        <v>0</v>
      </c>
      <c r="G110" s="120">
        <f t="shared" si="3"/>
        <v>0</v>
      </c>
      <c r="J110" s="32"/>
      <c r="R110" s="33"/>
      <c r="S110" s="34"/>
    </row>
    <row r="111" spans="1:19" s="31" customFormat="1" ht="27.75" x14ac:dyDescent="0.2">
      <c r="A111" s="7">
        <f>IF(C111="","",MAX(A$10:$A110)+1)</f>
        <v>70</v>
      </c>
      <c r="B111" s="102" t="s">
        <v>134</v>
      </c>
      <c r="C111" s="95" t="s">
        <v>5</v>
      </c>
      <c r="D111" s="119">
        <f>BPU!D96</f>
        <v>0</v>
      </c>
      <c r="E111" s="118"/>
      <c r="F111" s="119">
        <f t="shared" si="2"/>
        <v>0</v>
      </c>
      <c r="G111" s="120">
        <f t="shared" si="3"/>
        <v>0</v>
      </c>
      <c r="J111" s="32"/>
      <c r="R111" s="33"/>
      <c r="S111" s="34"/>
    </row>
    <row r="112" spans="1:19" s="31" customFormat="1" ht="27.75" x14ac:dyDescent="0.2">
      <c r="A112" s="7">
        <f>IF(C112="","",MAX(A$10:$A111)+1)</f>
        <v>71</v>
      </c>
      <c r="B112" s="102" t="s">
        <v>135</v>
      </c>
      <c r="C112" s="95" t="s">
        <v>5</v>
      </c>
      <c r="D112" s="119">
        <f>BPU!D97</f>
        <v>0</v>
      </c>
      <c r="E112" s="118"/>
      <c r="F112" s="119">
        <f t="shared" si="2"/>
        <v>0</v>
      </c>
      <c r="G112" s="120">
        <f t="shared" si="3"/>
        <v>0</v>
      </c>
      <c r="J112" s="32"/>
      <c r="R112" s="33"/>
      <c r="S112" s="34"/>
    </row>
    <row r="113" spans="1:19" s="31" customFormat="1" ht="27.75" x14ac:dyDescent="0.2">
      <c r="A113" s="7">
        <f>IF(C113="","",MAX(A$10:$A112)+1)</f>
        <v>72</v>
      </c>
      <c r="B113" s="102" t="s">
        <v>136</v>
      </c>
      <c r="C113" s="95" t="s">
        <v>5</v>
      </c>
      <c r="D113" s="119">
        <f>BPU!D98</f>
        <v>0</v>
      </c>
      <c r="E113" s="118"/>
      <c r="F113" s="119">
        <f t="shared" si="2"/>
        <v>0</v>
      </c>
      <c r="G113" s="120">
        <f t="shared" si="3"/>
        <v>0</v>
      </c>
      <c r="J113" s="32"/>
      <c r="R113" s="33"/>
      <c r="S113" s="34"/>
    </row>
    <row r="114" spans="1:19" s="31" customFormat="1" ht="27.75" x14ac:dyDescent="0.2">
      <c r="A114" s="7">
        <f>IF(C114="","",MAX(A$10:$A113)+1)</f>
        <v>73</v>
      </c>
      <c r="B114" s="102" t="s">
        <v>137</v>
      </c>
      <c r="C114" s="95" t="s">
        <v>5</v>
      </c>
      <c r="D114" s="119">
        <f>BPU!D99</f>
        <v>0</v>
      </c>
      <c r="E114" s="118"/>
      <c r="F114" s="119">
        <f t="shared" si="2"/>
        <v>0</v>
      </c>
      <c r="G114" s="120">
        <f t="shared" si="3"/>
        <v>0</v>
      </c>
      <c r="J114" s="32"/>
      <c r="R114" s="33"/>
      <c r="S114" s="34"/>
    </row>
    <row r="115" spans="1:19" s="31" customFormat="1" x14ac:dyDescent="0.2">
      <c r="A115" s="7">
        <f>IF(C115="","",MAX(A$10:$A114)+1)</f>
        <v>74</v>
      </c>
      <c r="B115" s="102" t="s">
        <v>138</v>
      </c>
      <c r="C115" s="95" t="s">
        <v>10</v>
      </c>
      <c r="D115" s="119">
        <f>BPU!D100</f>
        <v>0</v>
      </c>
      <c r="E115" s="118"/>
      <c r="F115" s="119">
        <f t="shared" si="2"/>
        <v>0</v>
      </c>
      <c r="G115" s="120">
        <f t="shared" si="3"/>
        <v>0</v>
      </c>
      <c r="J115" s="32"/>
      <c r="R115" s="33" t="s">
        <v>30</v>
      </c>
      <c r="S115" s="34"/>
    </row>
    <row r="116" spans="1:19" s="31" customFormat="1" ht="22.5" x14ac:dyDescent="0.2">
      <c r="A116" s="7">
        <f>IF(C116="","",MAX(A$10:$A115)+1)</f>
        <v>75</v>
      </c>
      <c r="B116" s="102" t="s">
        <v>139</v>
      </c>
      <c r="C116" s="95" t="s">
        <v>10</v>
      </c>
      <c r="D116" s="119">
        <f>BPU!D101</f>
        <v>0</v>
      </c>
      <c r="E116" s="118"/>
      <c r="F116" s="119">
        <f t="shared" si="2"/>
        <v>0</v>
      </c>
      <c r="G116" s="120">
        <f t="shared" si="3"/>
        <v>0</v>
      </c>
      <c r="J116" s="32"/>
      <c r="R116" s="33" t="s">
        <v>30</v>
      </c>
      <c r="S116" s="34"/>
    </row>
    <row r="117" spans="1:19" s="31" customFormat="1" x14ac:dyDescent="0.2">
      <c r="A117" s="7">
        <f>IF(C117="","",MAX(A$10:$A116)+1)</f>
        <v>76</v>
      </c>
      <c r="B117" s="102" t="s">
        <v>140</v>
      </c>
      <c r="C117" s="95" t="s">
        <v>10</v>
      </c>
      <c r="D117" s="119">
        <f>BPU!D102</f>
        <v>0</v>
      </c>
      <c r="E117" s="118"/>
      <c r="F117" s="119">
        <f t="shared" si="2"/>
        <v>0</v>
      </c>
      <c r="G117" s="120">
        <f t="shared" si="3"/>
        <v>0</v>
      </c>
      <c r="J117" s="32"/>
      <c r="R117" s="33"/>
      <c r="S117" s="34"/>
    </row>
    <row r="118" spans="1:19" s="31" customFormat="1" ht="22.5" x14ac:dyDescent="0.2">
      <c r="A118" s="7">
        <f>IF(C118="","",MAX(A$10:$A117)+1)</f>
        <v>77</v>
      </c>
      <c r="B118" s="102" t="s">
        <v>141</v>
      </c>
      <c r="C118" s="95" t="s">
        <v>10</v>
      </c>
      <c r="D118" s="119">
        <f>BPU!D103</f>
        <v>0</v>
      </c>
      <c r="E118" s="118"/>
      <c r="F118" s="119">
        <f t="shared" si="2"/>
        <v>0</v>
      </c>
      <c r="G118" s="120">
        <f t="shared" si="3"/>
        <v>0</v>
      </c>
      <c r="J118" s="32"/>
      <c r="R118" s="33"/>
      <c r="S118" s="34"/>
    </row>
    <row r="119" spans="1:19" s="31" customFormat="1" ht="22.5" x14ac:dyDescent="0.2">
      <c r="A119" s="7">
        <f>IF(C119="","",MAX(A$10:$A118)+1)</f>
        <v>78</v>
      </c>
      <c r="B119" s="102" t="s">
        <v>142</v>
      </c>
      <c r="C119" s="95" t="s">
        <v>10</v>
      </c>
      <c r="D119" s="119">
        <f>BPU!D104</f>
        <v>0</v>
      </c>
      <c r="E119" s="118"/>
      <c r="F119" s="119">
        <f t="shared" si="2"/>
        <v>0</v>
      </c>
      <c r="G119" s="120">
        <f t="shared" si="3"/>
        <v>0</v>
      </c>
      <c r="J119" s="32"/>
      <c r="R119" s="33"/>
      <c r="S119" s="34"/>
    </row>
    <row r="120" spans="1:19" s="31" customFormat="1" ht="22.5" x14ac:dyDescent="0.2">
      <c r="A120" s="7">
        <f>IF(C120="","",MAX(A$10:$A119)+1)</f>
        <v>79</v>
      </c>
      <c r="B120" s="102" t="s">
        <v>143</v>
      </c>
      <c r="C120" s="95" t="s">
        <v>10</v>
      </c>
      <c r="D120" s="119">
        <f>BPU!D105</f>
        <v>0</v>
      </c>
      <c r="E120" s="118"/>
      <c r="F120" s="119">
        <f t="shared" si="2"/>
        <v>0</v>
      </c>
      <c r="G120" s="120">
        <f t="shared" si="3"/>
        <v>0</v>
      </c>
      <c r="J120" s="32"/>
      <c r="R120" s="33"/>
      <c r="S120" s="34"/>
    </row>
    <row r="121" spans="1:19" s="31" customFormat="1" x14ac:dyDescent="0.2">
      <c r="A121" s="7">
        <f>IF(C121="","",MAX(A$10:$A120)+1)</f>
        <v>80</v>
      </c>
      <c r="B121" s="102" t="s">
        <v>144</v>
      </c>
      <c r="C121" s="95" t="s">
        <v>62</v>
      </c>
      <c r="D121" s="119">
        <f>BPU!D106</f>
        <v>0</v>
      </c>
      <c r="E121" s="118"/>
      <c r="F121" s="119">
        <f t="shared" si="2"/>
        <v>0</v>
      </c>
      <c r="G121" s="120">
        <f t="shared" si="3"/>
        <v>0</v>
      </c>
      <c r="J121" s="32"/>
      <c r="R121" s="33"/>
      <c r="S121" s="34"/>
    </row>
    <row r="122" spans="1:19" s="31" customFormat="1" x14ac:dyDescent="0.2">
      <c r="A122" s="88" t="str">
        <f>IF(C122="","",MAX(A$10:$A121)+1)</f>
        <v/>
      </c>
      <c r="B122" s="88" t="s">
        <v>145</v>
      </c>
      <c r="C122" s="88"/>
      <c r="D122" s="88"/>
      <c r="E122" s="78"/>
      <c r="F122" s="88"/>
      <c r="G122" s="88"/>
      <c r="J122" s="32"/>
      <c r="R122" s="33"/>
      <c r="S122" s="34"/>
    </row>
    <row r="123" spans="1:19" s="31" customFormat="1" x14ac:dyDescent="0.2">
      <c r="A123" s="7">
        <f>IF(C123="","",MAX(A$10:$A122)+1)</f>
        <v>81</v>
      </c>
      <c r="B123" s="102" t="s">
        <v>146</v>
      </c>
      <c r="C123" s="95" t="s">
        <v>10</v>
      </c>
      <c r="D123" s="119">
        <f>BPU!D108</f>
        <v>0</v>
      </c>
      <c r="E123" s="118"/>
      <c r="F123" s="119">
        <f t="shared" si="2"/>
        <v>0</v>
      </c>
      <c r="G123" s="120">
        <f t="shared" si="3"/>
        <v>0</v>
      </c>
      <c r="J123" s="32"/>
      <c r="R123" s="33" t="s">
        <v>30</v>
      </c>
      <c r="S123" s="34"/>
    </row>
    <row r="124" spans="1:19" s="31" customFormat="1" x14ac:dyDescent="0.2">
      <c r="A124" s="7">
        <f>IF(C124="","",MAX(A$10:$A123)+1)</f>
        <v>82</v>
      </c>
      <c r="B124" s="102" t="s">
        <v>147</v>
      </c>
      <c r="C124" s="95" t="s">
        <v>10</v>
      </c>
      <c r="D124" s="119">
        <f>BPU!D109</f>
        <v>0</v>
      </c>
      <c r="E124" s="118"/>
      <c r="F124" s="119">
        <f t="shared" si="2"/>
        <v>0</v>
      </c>
      <c r="G124" s="120">
        <f t="shared" si="3"/>
        <v>0</v>
      </c>
      <c r="J124" s="32"/>
      <c r="R124" s="33" t="s">
        <v>30</v>
      </c>
      <c r="S124" s="34"/>
    </row>
    <row r="125" spans="1:19" s="31" customFormat="1" x14ac:dyDescent="0.2">
      <c r="A125" s="7">
        <f>IF(C125="","",MAX(A$10:$A124)+1)</f>
        <v>83</v>
      </c>
      <c r="B125" s="102" t="s">
        <v>148</v>
      </c>
      <c r="C125" s="95" t="s">
        <v>10</v>
      </c>
      <c r="D125" s="119">
        <f>BPU!D110</f>
        <v>0</v>
      </c>
      <c r="E125" s="118"/>
      <c r="F125" s="119">
        <f t="shared" si="2"/>
        <v>0</v>
      </c>
      <c r="G125" s="120">
        <f t="shared" si="3"/>
        <v>0</v>
      </c>
      <c r="J125" s="32"/>
      <c r="R125" s="33"/>
      <c r="S125" s="34"/>
    </row>
    <row r="126" spans="1:19" s="31" customFormat="1" x14ac:dyDescent="0.2">
      <c r="A126" s="7">
        <f>IF(C126="","",MAX(A$10:$A125)+1)</f>
        <v>84</v>
      </c>
      <c r="B126" s="102" t="s">
        <v>149</v>
      </c>
      <c r="C126" s="95" t="s">
        <v>62</v>
      </c>
      <c r="D126" s="119">
        <f>BPU!D111</f>
        <v>0</v>
      </c>
      <c r="E126" s="118"/>
      <c r="F126" s="119">
        <f t="shared" si="2"/>
        <v>0</v>
      </c>
      <c r="G126" s="120">
        <f t="shared" si="3"/>
        <v>0</v>
      </c>
      <c r="J126" s="32"/>
      <c r="R126" s="33"/>
      <c r="S126" s="34"/>
    </row>
    <row r="127" spans="1:19" s="31" customFormat="1" ht="15.75" x14ac:dyDescent="0.2">
      <c r="A127" s="229" t="s">
        <v>183</v>
      </c>
      <c r="B127" s="229"/>
      <c r="C127" s="229"/>
      <c r="D127" s="229"/>
      <c r="E127" s="229"/>
      <c r="F127" s="121">
        <f>SUM(F71:F126)</f>
        <v>0</v>
      </c>
      <c r="G127" s="122">
        <f t="shared" si="3"/>
        <v>0</v>
      </c>
      <c r="J127" s="32"/>
      <c r="R127" s="33"/>
      <c r="S127" s="34"/>
    </row>
    <row r="128" spans="1:19" s="31" customFormat="1" x14ac:dyDescent="0.2">
      <c r="A128" s="96" t="str">
        <f>IF(C128="","",MAX(A$16:A122)+1)</f>
        <v/>
      </c>
      <c r="B128" s="97" t="s">
        <v>173</v>
      </c>
      <c r="C128" s="87"/>
      <c r="D128" s="87"/>
      <c r="E128" s="75"/>
      <c r="F128" s="87"/>
      <c r="G128" s="87"/>
      <c r="J128" s="32"/>
      <c r="R128" s="33"/>
      <c r="S128" s="34"/>
    </row>
    <row r="129" spans="1:19" s="31" customFormat="1" ht="225" x14ac:dyDescent="0.2">
      <c r="A129" s="98" t="str">
        <f>IF(C129="","",MAX(A$16:A128)+1)</f>
        <v/>
      </c>
      <c r="B129" s="99" t="s">
        <v>177</v>
      </c>
      <c r="C129" s="100"/>
      <c r="D129" s="100"/>
      <c r="E129" s="76"/>
      <c r="F129" s="100"/>
      <c r="G129" s="100"/>
      <c r="J129" s="32"/>
      <c r="R129" s="33"/>
      <c r="S129" s="34"/>
    </row>
    <row r="130" spans="1:19" s="31" customFormat="1" x14ac:dyDescent="0.2">
      <c r="A130" s="101" t="str">
        <f>IF(C130="","",MAX(A$16:A129)+1)</f>
        <v/>
      </c>
      <c r="B130" s="88" t="s">
        <v>77</v>
      </c>
      <c r="C130" s="101"/>
      <c r="D130" s="101"/>
      <c r="E130" s="77"/>
      <c r="F130" s="101"/>
      <c r="G130" s="101"/>
      <c r="J130" s="32"/>
      <c r="R130" s="33"/>
      <c r="S130" s="34"/>
    </row>
    <row r="131" spans="1:19" s="31" customFormat="1" ht="22.5" x14ac:dyDescent="0.2">
      <c r="A131" s="7">
        <f>IF(C131="","",MAX(A$9:$A130)+1)</f>
        <v>85</v>
      </c>
      <c r="B131" s="102" t="s">
        <v>174</v>
      </c>
      <c r="C131" s="95" t="s">
        <v>19</v>
      </c>
      <c r="D131" s="119">
        <f>BPU!D115</f>
        <v>0</v>
      </c>
      <c r="E131" s="118"/>
      <c r="F131" s="119">
        <f t="shared" si="2"/>
        <v>0</v>
      </c>
      <c r="G131" s="120">
        <f t="shared" si="3"/>
        <v>0</v>
      </c>
      <c r="J131" s="32"/>
      <c r="R131" s="33"/>
      <c r="S131" s="34"/>
    </row>
    <row r="132" spans="1:19" s="31" customFormat="1" x14ac:dyDescent="0.2">
      <c r="A132" s="7">
        <f>IF(C132="","",MAX(A$9:$A131)+1)</f>
        <v>86</v>
      </c>
      <c r="B132" s="102" t="s">
        <v>79</v>
      </c>
      <c r="C132" s="95" t="s">
        <v>19</v>
      </c>
      <c r="D132" s="119">
        <f>BPU!D116</f>
        <v>0</v>
      </c>
      <c r="E132" s="118"/>
      <c r="F132" s="119">
        <f t="shared" si="2"/>
        <v>0</v>
      </c>
      <c r="G132" s="120">
        <f t="shared" si="3"/>
        <v>0</v>
      </c>
      <c r="J132" s="32"/>
      <c r="R132" s="33"/>
      <c r="S132" s="34"/>
    </row>
    <row r="133" spans="1:19" s="31" customFormat="1" x14ac:dyDescent="0.2">
      <c r="A133" s="88" t="str">
        <f>IF(C133="","",MAX(A$16:A132)+1)</f>
        <v/>
      </c>
      <c r="B133" s="88" t="s">
        <v>176</v>
      </c>
      <c r="C133" s="88"/>
      <c r="D133" s="88"/>
      <c r="E133" s="78"/>
      <c r="F133" s="88"/>
      <c r="G133" s="88"/>
      <c r="J133" s="32"/>
      <c r="R133" s="33"/>
      <c r="S133" s="34"/>
    </row>
    <row r="134" spans="1:19" s="31" customFormat="1" ht="22.5" x14ac:dyDescent="0.2">
      <c r="A134" s="7">
        <f>IF(C134="","",MAX(A$9:$A132)+1)</f>
        <v>87</v>
      </c>
      <c r="B134" s="102" t="s">
        <v>179</v>
      </c>
      <c r="C134" s="95" t="s">
        <v>10</v>
      </c>
      <c r="D134" s="119">
        <f>BPU!D118</f>
        <v>0</v>
      </c>
      <c r="E134" s="118"/>
      <c r="F134" s="119">
        <f t="shared" ref="F134:F144" si="4">D134*E134</f>
        <v>0</v>
      </c>
      <c r="G134" s="120">
        <f t="shared" ref="G134:G145" si="5">F134*0.00838</f>
        <v>0</v>
      </c>
      <c r="J134" s="32"/>
      <c r="R134" s="33"/>
      <c r="S134" s="34"/>
    </row>
    <row r="135" spans="1:19" s="31" customFormat="1" x14ac:dyDescent="0.2">
      <c r="A135" s="88" t="str">
        <f>IF(C135="","",MAX(A$16:A134)+1)</f>
        <v/>
      </c>
      <c r="B135" s="88" t="s">
        <v>175</v>
      </c>
      <c r="C135" s="88"/>
      <c r="D135" s="88"/>
      <c r="E135" s="78"/>
      <c r="F135" s="88"/>
      <c r="G135" s="88"/>
      <c r="J135" s="32"/>
      <c r="R135" s="33"/>
      <c r="S135" s="34"/>
    </row>
    <row r="136" spans="1:19" s="31" customFormat="1" ht="22.5" x14ac:dyDescent="0.2">
      <c r="A136" s="7">
        <f>IF(C136="","",MAX(A$9:$A134)+1)</f>
        <v>88</v>
      </c>
      <c r="B136" s="102" t="s">
        <v>180</v>
      </c>
      <c r="C136" s="95" t="s">
        <v>10</v>
      </c>
      <c r="D136" s="119">
        <f>BPU!D120</f>
        <v>0</v>
      </c>
      <c r="E136" s="118"/>
      <c r="F136" s="119">
        <f t="shared" si="4"/>
        <v>0</v>
      </c>
      <c r="G136" s="120">
        <f t="shared" si="5"/>
        <v>0</v>
      </c>
      <c r="J136" s="32"/>
      <c r="R136" s="33"/>
      <c r="S136" s="34"/>
    </row>
    <row r="137" spans="1:19" s="31" customFormat="1" ht="15.75" x14ac:dyDescent="0.2">
      <c r="A137" s="229" t="s">
        <v>182</v>
      </c>
      <c r="B137" s="229"/>
      <c r="C137" s="229"/>
      <c r="D137" s="229"/>
      <c r="E137" s="229"/>
      <c r="F137" s="121">
        <f>SUM(F131:F136)</f>
        <v>0</v>
      </c>
      <c r="G137" s="122">
        <f t="shared" si="5"/>
        <v>0</v>
      </c>
      <c r="J137" s="32"/>
      <c r="R137" s="33"/>
      <c r="S137" s="34"/>
    </row>
    <row r="138" spans="1:19" s="31" customFormat="1" x14ac:dyDescent="0.2">
      <c r="A138" s="96" t="str">
        <f>IF(C138="","",MAX(A$16:A126)+1)</f>
        <v/>
      </c>
      <c r="B138" s="97" t="s">
        <v>150</v>
      </c>
      <c r="C138" s="87"/>
      <c r="D138" s="87"/>
      <c r="E138" s="75"/>
      <c r="F138" s="87"/>
      <c r="G138" s="87"/>
      <c r="J138" s="32"/>
      <c r="R138" s="33"/>
      <c r="S138" s="34"/>
    </row>
    <row r="139" spans="1:19" s="31" customFormat="1" ht="33.75" x14ac:dyDescent="0.2">
      <c r="A139" s="98" t="str">
        <f>IF(C139="","",MAX(A$16:A138)+1)</f>
        <v/>
      </c>
      <c r="B139" s="99" t="s">
        <v>151</v>
      </c>
      <c r="C139" s="100"/>
      <c r="D139" s="100"/>
      <c r="E139" s="76"/>
      <c r="F139" s="100"/>
      <c r="G139" s="100"/>
      <c r="J139" s="32"/>
      <c r="R139" s="33"/>
      <c r="S139" s="34"/>
    </row>
    <row r="140" spans="1:19" s="31" customFormat="1" x14ac:dyDescent="0.2">
      <c r="A140" s="7">
        <f>IF(C140="","",MAX(A$9:$A139)+1)</f>
        <v>89</v>
      </c>
      <c r="B140" s="102" t="s">
        <v>152</v>
      </c>
      <c r="C140" s="103" t="s">
        <v>62</v>
      </c>
      <c r="D140" s="119">
        <f>BPU!D123</f>
        <v>0</v>
      </c>
      <c r="E140" s="118"/>
      <c r="F140" s="119">
        <f t="shared" si="4"/>
        <v>0</v>
      </c>
      <c r="G140" s="120">
        <f t="shared" si="5"/>
        <v>0</v>
      </c>
      <c r="J140" s="32"/>
      <c r="R140" s="33"/>
      <c r="S140" s="34"/>
    </row>
    <row r="141" spans="1:19" s="31" customFormat="1" x14ac:dyDescent="0.2">
      <c r="A141" s="7">
        <f>IF(C141="","",MAX(A$9:$A140)+1)</f>
        <v>90</v>
      </c>
      <c r="B141" s="102" t="s">
        <v>153</v>
      </c>
      <c r="C141" s="103" t="s">
        <v>62</v>
      </c>
      <c r="D141" s="119">
        <f>BPU!D124</f>
        <v>0</v>
      </c>
      <c r="E141" s="118"/>
      <c r="F141" s="119">
        <f t="shared" si="4"/>
        <v>0</v>
      </c>
      <c r="G141" s="120">
        <f t="shared" si="5"/>
        <v>0</v>
      </c>
      <c r="J141" s="32"/>
      <c r="R141" s="33"/>
      <c r="S141" s="34"/>
    </row>
    <row r="142" spans="1:19" s="31" customFormat="1" x14ac:dyDescent="0.2">
      <c r="A142" s="7">
        <f>IF(C142="","",MAX(A$9:$A141)+1)</f>
        <v>91</v>
      </c>
      <c r="B142" s="102" t="s">
        <v>154</v>
      </c>
      <c r="C142" s="103" t="s">
        <v>62</v>
      </c>
      <c r="D142" s="119">
        <f>BPU!D125</f>
        <v>0</v>
      </c>
      <c r="E142" s="118"/>
      <c r="F142" s="119">
        <f t="shared" si="4"/>
        <v>0</v>
      </c>
      <c r="G142" s="120">
        <f t="shared" si="5"/>
        <v>0</v>
      </c>
      <c r="J142" s="32"/>
      <c r="R142" s="33"/>
      <c r="S142" s="34"/>
    </row>
    <row r="143" spans="1:19" s="31" customFormat="1" x14ac:dyDescent="0.2">
      <c r="A143" s="7">
        <f>IF(C143="","",MAX(A$9:$A142)+1)</f>
        <v>92</v>
      </c>
      <c r="B143" s="102" t="s">
        <v>155</v>
      </c>
      <c r="C143" s="103" t="s">
        <v>62</v>
      </c>
      <c r="D143" s="119">
        <f>BPU!D126</f>
        <v>0</v>
      </c>
      <c r="E143" s="118"/>
      <c r="F143" s="119">
        <f t="shared" si="4"/>
        <v>0</v>
      </c>
      <c r="G143" s="120">
        <f t="shared" si="5"/>
        <v>0</v>
      </c>
      <c r="J143" s="32"/>
      <c r="R143" s="33"/>
      <c r="S143" s="34"/>
    </row>
    <row r="144" spans="1:19" s="31" customFormat="1" x14ac:dyDescent="0.2">
      <c r="A144" s="7">
        <f>IF(C144="","",MAX(A$9:$A143)+1)</f>
        <v>93</v>
      </c>
      <c r="B144" s="102" t="s">
        <v>178</v>
      </c>
      <c r="C144" s="103" t="s">
        <v>62</v>
      </c>
      <c r="D144" s="119">
        <f>BPU!D127</f>
        <v>0</v>
      </c>
      <c r="E144" s="118"/>
      <c r="F144" s="119">
        <f t="shared" si="4"/>
        <v>0</v>
      </c>
      <c r="G144" s="120">
        <f t="shared" si="5"/>
        <v>0</v>
      </c>
      <c r="J144" s="32"/>
      <c r="R144" s="33"/>
      <c r="S144" s="34"/>
    </row>
    <row r="145" spans="1:19" s="31" customFormat="1" ht="15.75" x14ac:dyDescent="0.2">
      <c r="A145" s="229" t="s">
        <v>181</v>
      </c>
      <c r="B145" s="229"/>
      <c r="C145" s="229"/>
      <c r="D145" s="229"/>
      <c r="E145" s="229"/>
      <c r="F145" s="121">
        <f>SUM(F140:F144)</f>
        <v>0</v>
      </c>
      <c r="G145" s="122">
        <f t="shared" si="5"/>
        <v>0</v>
      </c>
      <c r="J145" s="32"/>
      <c r="R145" s="33"/>
      <c r="S145" s="34"/>
    </row>
    <row r="146" spans="1:19" ht="13.5" thickBot="1" x14ac:dyDescent="0.25"/>
    <row r="147" spans="1:19" ht="16.5" thickTop="1" x14ac:dyDescent="0.2">
      <c r="B147" s="149" t="s">
        <v>63</v>
      </c>
      <c r="C147" s="135"/>
      <c r="D147" s="136"/>
      <c r="E147" s="153" t="s">
        <v>64</v>
      </c>
      <c r="F147" s="121">
        <f>F145+F137+F127+F67+F45</f>
        <v>0</v>
      </c>
      <c r="G147" s="122">
        <f>F147*0.00838</f>
        <v>0</v>
      </c>
    </row>
    <row r="148" spans="1:19" x14ac:dyDescent="0.2">
      <c r="B148" s="150"/>
      <c r="C148" s="137"/>
      <c r="D148" s="138"/>
      <c r="E148" s="139">
        <f>'[2]BPU Lot8'!D134</f>
        <v>0</v>
      </c>
      <c r="F148" s="140">
        <f>IF($F$138&gt;=500000/0.00838,0,IF($F$138&gt;=200000/0.00838,-$F$138*E148/100,0))</f>
        <v>0</v>
      </c>
      <c r="G148" s="141">
        <f t="shared" ref="G148:G151" si="6">F148*0.00838</f>
        <v>0</v>
      </c>
    </row>
    <row r="149" spans="1:19" x14ac:dyDescent="0.2">
      <c r="B149" s="150"/>
      <c r="C149" s="137"/>
      <c r="D149" s="138"/>
      <c r="E149" s="142">
        <f>'[2]BPU Lot8'!D135</f>
        <v>0</v>
      </c>
      <c r="F149" s="143">
        <f>(IF($F$138&gt;=500000/0.00838,-$F$138*E149/100,0))</f>
        <v>0</v>
      </c>
      <c r="G149" s="141">
        <f t="shared" si="6"/>
        <v>0</v>
      </c>
    </row>
    <row r="150" spans="1:19" x14ac:dyDescent="0.2">
      <c r="B150" s="150"/>
      <c r="C150" s="137"/>
      <c r="D150" s="138"/>
      <c r="E150" s="144" t="s">
        <v>196</v>
      </c>
      <c r="F150" s="143">
        <f>F147+F148+F149</f>
        <v>0</v>
      </c>
      <c r="G150" s="141">
        <f t="shared" si="6"/>
        <v>0</v>
      </c>
    </row>
    <row r="151" spans="1:19" x14ac:dyDescent="0.2">
      <c r="B151" s="150"/>
      <c r="C151" s="137"/>
      <c r="D151" s="138"/>
      <c r="E151" s="145">
        <v>0</v>
      </c>
      <c r="F151" s="143">
        <f>F150*E151</f>
        <v>0</v>
      </c>
      <c r="G151" s="141">
        <f t="shared" si="6"/>
        <v>0</v>
      </c>
    </row>
    <row r="152" spans="1:19" x14ac:dyDescent="0.2">
      <c r="B152" s="151" t="s">
        <v>65</v>
      </c>
      <c r="C152" s="137"/>
      <c r="D152" s="138"/>
      <c r="E152" s="146">
        <v>13</v>
      </c>
      <c r="F152" s="143">
        <f>ROUNDUP(F151/100*E152,2)</f>
        <v>0</v>
      </c>
      <c r="G152" s="141">
        <f>F152*0.00838</f>
        <v>0</v>
      </c>
    </row>
    <row r="153" spans="1:19" ht="16.5" thickBot="1" x14ac:dyDescent="0.25">
      <c r="B153" s="152"/>
      <c r="C153" s="147"/>
      <c r="D153" s="148"/>
      <c r="E153" s="154" t="s">
        <v>66</v>
      </c>
      <c r="F153" s="121">
        <f>F151+F152</f>
        <v>0</v>
      </c>
      <c r="G153" s="122">
        <f>G150+G152</f>
        <v>0</v>
      </c>
    </row>
    <row r="154" spans="1:19" ht="13.5" thickTop="1" x14ac:dyDescent="0.2"/>
  </sheetData>
  <mergeCells count="10">
    <mergeCell ref="A145:E145"/>
    <mergeCell ref="A137:E137"/>
    <mergeCell ref="A127:E127"/>
    <mergeCell ref="A67:E67"/>
    <mergeCell ref="A45:E45"/>
    <mergeCell ref="B8:F9"/>
    <mergeCell ref="C1:E1"/>
    <mergeCell ref="A8:A9"/>
    <mergeCell ref="B11:F13"/>
    <mergeCell ref="B15:F17"/>
  </mergeCells>
  <conditionalFormatting sqref="B8">
    <cfRule type="cellIs" dxfId="0" priority="5" stopIfTrue="1" operator="equal">
      <formula>""</formula>
    </cfRule>
  </conditionalFormatting>
  <dataValidations count="3">
    <dataValidation type="list" allowBlank="1" sqref="WVJ982254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4750 IX64750 ST64750 ACP64750 AML64750 AWH64750 BGD64750 BPZ64750 BZV64750 CJR64750 CTN64750 DDJ64750 DNF64750 DXB64750 EGX64750 EQT64750 FAP64750 FKL64750 FUH64750 GED64750 GNZ64750 GXV64750 HHR64750 HRN64750 IBJ64750 ILF64750 IVB64750 JEX64750 JOT64750 JYP64750 KIL64750 KSH64750 LCD64750 LLZ64750 LVV64750 MFR64750 MPN64750 MZJ64750 NJF64750 NTB64750 OCX64750 OMT64750 OWP64750 PGL64750 PQH64750 QAD64750 QJZ64750 QTV64750 RDR64750 RNN64750 RXJ64750 SHF64750 SRB64750 TAX64750 TKT64750 TUP64750 UEL64750 UOH64750 UYD64750 VHZ64750 VRV64750 WBR64750 WLN64750 WVJ64750 B130286 IX130286 ST130286 ACP130286 AML130286 AWH130286 BGD130286 BPZ130286 BZV130286 CJR130286 CTN130286 DDJ130286 DNF130286 DXB130286 EGX130286 EQT130286 FAP130286 FKL130286 FUH130286 GED130286 GNZ130286 GXV130286 HHR130286 HRN130286 IBJ130286 ILF130286 IVB130286 JEX130286 JOT130286 JYP130286 KIL130286 KSH130286 LCD130286 LLZ130286 LVV130286 MFR130286 MPN130286 MZJ130286 NJF130286 NTB130286 OCX130286 OMT130286 OWP130286 PGL130286 PQH130286 QAD130286 QJZ130286 QTV130286 RDR130286 RNN130286 RXJ130286 SHF130286 SRB130286 TAX130286 TKT130286 TUP130286 UEL130286 UOH130286 UYD130286 VHZ130286 VRV130286 WBR130286 WLN130286 WVJ130286 B195822 IX195822 ST195822 ACP195822 AML195822 AWH195822 BGD195822 BPZ195822 BZV195822 CJR195822 CTN195822 DDJ195822 DNF195822 DXB195822 EGX195822 EQT195822 FAP195822 FKL195822 FUH195822 GED195822 GNZ195822 GXV195822 HHR195822 HRN195822 IBJ195822 ILF195822 IVB195822 JEX195822 JOT195822 JYP195822 KIL195822 KSH195822 LCD195822 LLZ195822 LVV195822 MFR195822 MPN195822 MZJ195822 NJF195822 NTB195822 OCX195822 OMT195822 OWP195822 PGL195822 PQH195822 QAD195822 QJZ195822 QTV195822 RDR195822 RNN195822 RXJ195822 SHF195822 SRB195822 TAX195822 TKT195822 TUP195822 UEL195822 UOH195822 UYD195822 VHZ195822 VRV195822 WBR195822 WLN195822 WVJ195822 B261358 IX261358 ST261358 ACP261358 AML261358 AWH261358 BGD261358 BPZ261358 BZV261358 CJR261358 CTN261358 DDJ261358 DNF261358 DXB261358 EGX261358 EQT261358 FAP261358 FKL261358 FUH261358 GED261358 GNZ261358 GXV261358 HHR261358 HRN261358 IBJ261358 ILF261358 IVB261358 JEX261358 JOT261358 JYP261358 KIL261358 KSH261358 LCD261358 LLZ261358 LVV261358 MFR261358 MPN261358 MZJ261358 NJF261358 NTB261358 OCX261358 OMT261358 OWP261358 PGL261358 PQH261358 QAD261358 QJZ261358 QTV261358 RDR261358 RNN261358 RXJ261358 SHF261358 SRB261358 TAX261358 TKT261358 TUP261358 UEL261358 UOH261358 UYD261358 VHZ261358 VRV261358 WBR261358 WLN261358 WVJ261358 B326894 IX326894 ST326894 ACP326894 AML326894 AWH326894 BGD326894 BPZ326894 BZV326894 CJR326894 CTN326894 DDJ326894 DNF326894 DXB326894 EGX326894 EQT326894 FAP326894 FKL326894 FUH326894 GED326894 GNZ326894 GXV326894 HHR326894 HRN326894 IBJ326894 ILF326894 IVB326894 JEX326894 JOT326894 JYP326894 KIL326894 KSH326894 LCD326894 LLZ326894 LVV326894 MFR326894 MPN326894 MZJ326894 NJF326894 NTB326894 OCX326894 OMT326894 OWP326894 PGL326894 PQH326894 QAD326894 QJZ326894 QTV326894 RDR326894 RNN326894 RXJ326894 SHF326894 SRB326894 TAX326894 TKT326894 TUP326894 UEL326894 UOH326894 UYD326894 VHZ326894 VRV326894 WBR326894 WLN326894 WVJ326894 B392430 IX392430 ST392430 ACP392430 AML392430 AWH392430 BGD392430 BPZ392430 BZV392430 CJR392430 CTN392430 DDJ392430 DNF392430 DXB392430 EGX392430 EQT392430 FAP392430 FKL392430 FUH392430 GED392430 GNZ392430 GXV392430 HHR392430 HRN392430 IBJ392430 ILF392430 IVB392430 JEX392430 JOT392430 JYP392430 KIL392430 KSH392430 LCD392430 LLZ392430 LVV392430 MFR392430 MPN392430 MZJ392430 NJF392430 NTB392430 OCX392430 OMT392430 OWP392430 PGL392430 PQH392430 QAD392430 QJZ392430 QTV392430 RDR392430 RNN392430 RXJ392430 SHF392430 SRB392430 TAX392430 TKT392430 TUP392430 UEL392430 UOH392430 UYD392430 VHZ392430 VRV392430 WBR392430 WLN392430 WVJ392430 B457966 IX457966 ST457966 ACP457966 AML457966 AWH457966 BGD457966 BPZ457966 BZV457966 CJR457966 CTN457966 DDJ457966 DNF457966 DXB457966 EGX457966 EQT457966 FAP457966 FKL457966 FUH457966 GED457966 GNZ457966 GXV457966 HHR457966 HRN457966 IBJ457966 ILF457966 IVB457966 JEX457966 JOT457966 JYP457966 KIL457966 KSH457966 LCD457966 LLZ457966 LVV457966 MFR457966 MPN457966 MZJ457966 NJF457966 NTB457966 OCX457966 OMT457966 OWP457966 PGL457966 PQH457966 QAD457966 QJZ457966 QTV457966 RDR457966 RNN457966 RXJ457966 SHF457966 SRB457966 TAX457966 TKT457966 TUP457966 UEL457966 UOH457966 UYD457966 VHZ457966 VRV457966 WBR457966 WLN457966 WVJ457966 B523502 IX523502 ST523502 ACP523502 AML523502 AWH523502 BGD523502 BPZ523502 BZV523502 CJR523502 CTN523502 DDJ523502 DNF523502 DXB523502 EGX523502 EQT523502 FAP523502 FKL523502 FUH523502 GED523502 GNZ523502 GXV523502 HHR523502 HRN523502 IBJ523502 ILF523502 IVB523502 JEX523502 JOT523502 JYP523502 KIL523502 KSH523502 LCD523502 LLZ523502 LVV523502 MFR523502 MPN523502 MZJ523502 NJF523502 NTB523502 OCX523502 OMT523502 OWP523502 PGL523502 PQH523502 QAD523502 QJZ523502 QTV523502 RDR523502 RNN523502 RXJ523502 SHF523502 SRB523502 TAX523502 TKT523502 TUP523502 UEL523502 UOH523502 UYD523502 VHZ523502 VRV523502 WBR523502 WLN523502 WVJ523502 B589038 IX589038 ST589038 ACP589038 AML589038 AWH589038 BGD589038 BPZ589038 BZV589038 CJR589038 CTN589038 DDJ589038 DNF589038 DXB589038 EGX589038 EQT589038 FAP589038 FKL589038 FUH589038 GED589038 GNZ589038 GXV589038 HHR589038 HRN589038 IBJ589038 ILF589038 IVB589038 JEX589038 JOT589038 JYP589038 KIL589038 KSH589038 LCD589038 LLZ589038 LVV589038 MFR589038 MPN589038 MZJ589038 NJF589038 NTB589038 OCX589038 OMT589038 OWP589038 PGL589038 PQH589038 QAD589038 QJZ589038 QTV589038 RDR589038 RNN589038 RXJ589038 SHF589038 SRB589038 TAX589038 TKT589038 TUP589038 UEL589038 UOH589038 UYD589038 VHZ589038 VRV589038 WBR589038 WLN589038 WVJ589038 B654574 IX654574 ST654574 ACP654574 AML654574 AWH654574 BGD654574 BPZ654574 BZV654574 CJR654574 CTN654574 DDJ654574 DNF654574 DXB654574 EGX654574 EQT654574 FAP654574 FKL654574 FUH654574 GED654574 GNZ654574 GXV654574 HHR654574 HRN654574 IBJ654574 ILF654574 IVB654574 JEX654574 JOT654574 JYP654574 KIL654574 KSH654574 LCD654574 LLZ654574 LVV654574 MFR654574 MPN654574 MZJ654574 NJF654574 NTB654574 OCX654574 OMT654574 OWP654574 PGL654574 PQH654574 QAD654574 QJZ654574 QTV654574 RDR654574 RNN654574 RXJ654574 SHF654574 SRB654574 TAX654574 TKT654574 TUP654574 UEL654574 UOH654574 UYD654574 VHZ654574 VRV654574 WBR654574 WLN654574 WVJ654574 B720110 IX720110 ST720110 ACP720110 AML720110 AWH720110 BGD720110 BPZ720110 BZV720110 CJR720110 CTN720110 DDJ720110 DNF720110 DXB720110 EGX720110 EQT720110 FAP720110 FKL720110 FUH720110 GED720110 GNZ720110 GXV720110 HHR720110 HRN720110 IBJ720110 ILF720110 IVB720110 JEX720110 JOT720110 JYP720110 KIL720110 KSH720110 LCD720110 LLZ720110 LVV720110 MFR720110 MPN720110 MZJ720110 NJF720110 NTB720110 OCX720110 OMT720110 OWP720110 PGL720110 PQH720110 QAD720110 QJZ720110 QTV720110 RDR720110 RNN720110 RXJ720110 SHF720110 SRB720110 TAX720110 TKT720110 TUP720110 UEL720110 UOH720110 UYD720110 VHZ720110 VRV720110 WBR720110 WLN720110 WVJ720110 B785646 IX785646 ST785646 ACP785646 AML785646 AWH785646 BGD785646 BPZ785646 BZV785646 CJR785646 CTN785646 DDJ785646 DNF785646 DXB785646 EGX785646 EQT785646 FAP785646 FKL785646 FUH785646 GED785646 GNZ785646 GXV785646 HHR785646 HRN785646 IBJ785646 ILF785646 IVB785646 JEX785646 JOT785646 JYP785646 KIL785646 KSH785646 LCD785646 LLZ785646 LVV785646 MFR785646 MPN785646 MZJ785646 NJF785646 NTB785646 OCX785646 OMT785646 OWP785646 PGL785646 PQH785646 QAD785646 QJZ785646 QTV785646 RDR785646 RNN785646 RXJ785646 SHF785646 SRB785646 TAX785646 TKT785646 TUP785646 UEL785646 UOH785646 UYD785646 VHZ785646 VRV785646 WBR785646 WLN785646 WVJ785646 B851182 IX851182 ST851182 ACP851182 AML851182 AWH851182 BGD851182 BPZ851182 BZV851182 CJR851182 CTN851182 DDJ851182 DNF851182 DXB851182 EGX851182 EQT851182 FAP851182 FKL851182 FUH851182 GED851182 GNZ851182 GXV851182 HHR851182 HRN851182 IBJ851182 ILF851182 IVB851182 JEX851182 JOT851182 JYP851182 KIL851182 KSH851182 LCD851182 LLZ851182 LVV851182 MFR851182 MPN851182 MZJ851182 NJF851182 NTB851182 OCX851182 OMT851182 OWP851182 PGL851182 PQH851182 QAD851182 QJZ851182 QTV851182 RDR851182 RNN851182 RXJ851182 SHF851182 SRB851182 TAX851182 TKT851182 TUP851182 UEL851182 UOH851182 UYD851182 VHZ851182 VRV851182 WBR851182 WLN851182 WVJ851182 B916718 IX916718 ST916718 ACP916718 AML916718 AWH916718 BGD916718 BPZ916718 BZV916718 CJR916718 CTN916718 DDJ916718 DNF916718 DXB916718 EGX916718 EQT916718 FAP916718 FKL916718 FUH916718 GED916718 GNZ916718 GXV916718 HHR916718 HRN916718 IBJ916718 ILF916718 IVB916718 JEX916718 JOT916718 JYP916718 KIL916718 KSH916718 LCD916718 LLZ916718 LVV916718 MFR916718 MPN916718 MZJ916718 NJF916718 NTB916718 OCX916718 OMT916718 OWP916718 PGL916718 PQH916718 QAD916718 QJZ916718 QTV916718 RDR916718 RNN916718 RXJ916718 SHF916718 SRB916718 TAX916718 TKT916718 TUP916718 UEL916718 UOH916718 UYD916718 VHZ916718 VRV916718 WBR916718 WLN916718 WVJ916718 B982254 IX982254 ST982254 ACP982254 AML982254 AWH982254 BGD982254 BPZ982254 BZV982254 CJR982254 CTN982254 DDJ982254 DNF982254 DXB982254 EGX982254 EQT982254 FAP982254 FKL982254 FUH982254 GED982254 GNZ982254 GXV982254 HHR982254 HRN982254 IBJ982254 ILF982254 IVB982254 JEX982254 JOT982254 JYP982254 KIL982254 KSH982254 LCD982254 LLZ982254 LVV982254 MFR982254 MPN982254 MZJ982254 NJF982254 NTB982254 OCX982254 OMT982254 OWP982254 PGL982254 PQH982254 QAD982254 QJZ982254 QTV982254 RDR982254 RNN982254 RXJ982254 SHF982254 SRB982254 TAX982254 TKT982254 TUP982254 UEL982254 UOH982254 UYD982254 VHZ982254 VRV982254 WBR982254 WLN982254">
      <formula1>ANTENNES4</formula1>
      <formula2>0</formula2>
    </dataValidation>
    <dataValidation type="list" allowBlank="1" showErrorMessage="1" sqref="B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B64747 IX64747 ST64747 ACP64747 AML64747 AWH64747 BGD64747 BPZ64747 BZV64747 CJR64747 CTN64747 DDJ64747 DNF64747 DXB64747 EGX64747 EQT64747 FAP64747 FKL64747 FUH64747 GED64747 GNZ64747 GXV64747 HHR64747 HRN64747 IBJ64747 ILF64747 IVB64747 JEX64747 JOT64747 JYP64747 KIL64747 KSH64747 LCD64747 LLZ64747 LVV64747 MFR64747 MPN64747 MZJ64747 NJF64747 NTB64747 OCX64747 OMT64747 OWP64747 PGL64747 PQH64747 QAD64747 QJZ64747 QTV64747 RDR64747 RNN64747 RXJ64747 SHF64747 SRB64747 TAX64747 TKT64747 TUP64747 UEL64747 UOH64747 UYD64747 VHZ64747 VRV64747 WBR64747 WLN64747 WVJ64747 B130283 IX130283 ST130283 ACP130283 AML130283 AWH130283 BGD130283 BPZ130283 BZV130283 CJR130283 CTN130283 DDJ130283 DNF130283 DXB130283 EGX130283 EQT130283 FAP130283 FKL130283 FUH130283 GED130283 GNZ130283 GXV130283 HHR130283 HRN130283 IBJ130283 ILF130283 IVB130283 JEX130283 JOT130283 JYP130283 KIL130283 KSH130283 LCD130283 LLZ130283 LVV130283 MFR130283 MPN130283 MZJ130283 NJF130283 NTB130283 OCX130283 OMT130283 OWP130283 PGL130283 PQH130283 QAD130283 QJZ130283 QTV130283 RDR130283 RNN130283 RXJ130283 SHF130283 SRB130283 TAX130283 TKT130283 TUP130283 UEL130283 UOH130283 UYD130283 VHZ130283 VRV130283 WBR130283 WLN130283 WVJ130283 B195819 IX195819 ST195819 ACP195819 AML195819 AWH195819 BGD195819 BPZ195819 BZV195819 CJR195819 CTN195819 DDJ195819 DNF195819 DXB195819 EGX195819 EQT195819 FAP195819 FKL195819 FUH195819 GED195819 GNZ195819 GXV195819 HHR195819 HRN195819 IBJ195819 ILF195819 IVB195819 JEX195819 JOT195819 JYP195819 KIL195819 KSH195819 LCD195819 LLZ195819 LVV195819 MFR195819 MPN195819 MZJ195819 NJF195819 NTB195819 OCX195819 OMT195819 OWP195819 PGL195819 PQH195819 QAD195819 QJZ195819 QTV195819 RDR195819 RNN195819 RXJ195819 SHF195819 SRB195819 TAX195819 TKT195819 TUP195819 UEL195819 UOH195819 UYD195819 VHZ195819 VRV195819 WBR195819 WLN195819 WVJ195819 B261355 IX261355 ST261355 ACP261355 AML261355 AWH261355 BGD261355 BPZ261355 BZV261355 CJR261355 CTN261355 DDJ261355 DNF261355 DXB261355 EGX261355 EQT261355 FAP261355 FKL261355 FUH261355 GED261355 GNZ261355 GXV261355 HHR261355 HRN261355 IBJ261355 ILF261355 IVB261355 JEX261355 JOT261355 JYP261355 KIL261355 KSH261355 LCD261355 LLZ261355 LVV261355 MFR261355 MPN261355 MZJ261355 NJF261355 NTB261355 OCX261355 OMT261355 OWP261355 PGL261355 PQH261355 QAD261355 QJZ261355 QTV261355 RDR261355 RNN261355 RXJ261355 SHF261355 SRB261355 TAX261355 TKT261355 TUP261355 UEL261355 UOH261355 UYD261355 VHZ261355 VRV261355 WBR261355 WLN261355 WVJ261355 B326891 IX326891 ST326891 ACP326891 AML326891 AWH326891 BGD326891 BPZ326891 BZV326891 CJR326891 CTN326891 DDJ326891 DNF326891 DXB326891 EGX326891 EQT326891 FAP326891 FKL326891 FUH326891 GED326891 GNZ326891 GXV326891 HHR326891 HRN326891 IBJ326891 ILF326891 IVB326891 JEX326891 JOT326891 JYP326891 KIL326891 KSH326891 LCD326891 LLZ326891 LVV326891 MFR326891 MPN326891 MZJ326891 NJF326891 NTB326891 OCX326891 OMT326891 OWP326891 PGL326891 PQH326891 QAD326891 QJZ326891 QTV326891 RDR326891 RNN326891 RXJ326891 SHF326891 SRB326891 TAX326891 TKT326891 TUP326891 UEL326891 UOH326891 UYD326891 VHZ326891 VRV326891 WBR326891 WLN326891 WVJ326891 B392427 IX392427 ST392427 ACP392427 AML392427 AWH392427 BGD392427 BPZ392427 BZV392427 CJR392427 CTN392427 DDJ392427 DNF392427 DXB392427 EGX392427 EQT392427 FAP392427 FKL392427 FUH392427 GED392427 GNZ392427 GXV392427 HHR392427 HRN392427 IBJ392427 ILF392427 IVB392427 JEX392427 JOT392427 JYP392427 KIL392427 KSH392427 LCD392427 LLZ392427 LVV392427 MFR392427 MPN392427 MZJ392427 NJF392427 NTB392427 OCX392427 OMT392427 OWP392427 PGL392427 PQH392427 QAD392427 QJZ392427 QTV392427 RDR392427 RNN392427 RXJ392427 SHF392427 SRB392427 TAX392427 TKT392427 TUP392427 UEL392427 UOH392427 UYD392427 VHZ392427 VRV392427 WBR392427 WLN392427 WVJ392427 B457963 IX457963 ST457963 ACP457963 AML457963 AWH457963 BGD457963 BPZ457963 BZV457963 CJR457963 CTN457963 DDJ457963 DNF457963 DXB457963 EGX457963 EQT457963 FAP457963 FKL457963 FUH457963 GED457963 GNZ457963 GXV457963 HHR457963 HRN457963 IBJ457963 ILF457963 IVB457963 JEX457963 JOT457963 JYP457963 KIL457963 KSH457963 LCD457963 LLZ457963 LVV457963 MFR457963 MPN457963 MZJ457963 NJF457963 NTB457963 OCX457963 OMT457963 OWP457963 PGL457963 PQH457963 QAD457963 QJZ457963 QTV457963 RDR457963 RNN457963 RXJ457963 SHF457963 SRB457963 TAX457963 TKT457963 TUP457963 UEL457963 UOH457963 UYD457963 VHZ457963 VRV457963 WBR457963 WLN457963 WVJ457963 B523499 IX523499 ST523499 ACP523499 AML523499 AWH523499 BGD523499 BPZ523499 BZV523499 CJR523499 CTN523499 DDJ523499 DNF523499 DXB523499 EGX523499 EQT523499 FAP523499 FKL523499 FUH523499 GED523499 GNZ523499 GXV523499 HHR523499 HRN523499 IBJ523499 ILF523499 IVB523499 JEX523499 JOT523499 JYP523499 KIL523499 KSH523499 LCD523499 LLZ523499 LVV523499 MFR523499 MPN523499 MZJ523499 NJF523499 NTB523499 OCX523499 OMT523499 OWP523499 PGL523499 PQH523499 QAD523499 QJZ523499 QTV523499 RDR523499 RNN523499 RXJ523499 SHF523499 SRB523499 TAX523499 TKT523499 TUP523499 UEL523499 UOH523499 UYD523499 VHZ523499 VRV523499 WBR523499 WLN523499 WVJ523499 B589035 IX589035 ST589035 ACP589035 AML589035 AWH589035 BGD589035 BPZ589035 BZV589035 CJR589035 CTN589035 DDJ589035 DNF589035 DXB589035 EGX589035 EQT589035 FAP589035 FKL589035 FUH589035 GED589035 GNZ589035 GXV589035 HHR589035 HRN589035 IBJ589035 ILF589035 IVB589035 JEX589035 JOT589035 JYP589035 KIL589035 KSH589035 LCD589035 LLZ589035 LVV589035 MFR589035 MPN589035 MZJ589035 NJF589035 NTB589035 OCX589035 OMT589035 OWP589035 PGL589035 PQH589035 QAD589035 QJZ589035 QTV589035 RDR589035 RNN589035 RXJ589035 SHF589035 SRB589035 TAX589035 TKT589035 TUP589035 UEL589035 UOH589035 UYD589035 VHZ589035 VRV589035 WBR589035 WLN589035 WVJ589035 B654571 IX654571 ST654571 ACP654571 AML654571 AWH654571 BGD654571 BPZ654571 BZV654571 CJR654571 CTN654571 DDJ654571 DNF654571 DXB654571 EGX654571 EQT654571 FAP654571 FKL654571 FUH654571 GED654571 GNZ654571 GXV654571 HHR654571 HRN654571 IBJ654571 ILF654571 IVB654571 JEX654571 JOT654571 JYP654571 KIL654571 KSH654571 LCD654571 LLZ654571 LVV654571 MFR654571 MPN654571 MZJ654571 NJF654571 NTB654571 OCX654571 OMT654571 OWP654571 PGL654571 PQH654571 QAD654571 QJZ654571 QTV654571 RDR654571 RNN654571 RXJ654571 SHF654571 SRB654571 TAX654571 TKT654571 TUP654571 UEL654571 UOH654571 UYD654571 VHZ654571 VRV654571 WBR654571 WLN654571 WVJ654571 B720107 IX720107 ST720107 ACP720107 AML720107 AWH720107 BGD720107 BPZ720107 BZV720107 CJR720107 CTN720107 DDJ720107 DNF720107 DXB720107 EGX720107 EQT720107 FAP720107 FKL720107 FUH720107 GED720107 GNZ720107 GXV720107 HHR720107 HRN720107 IBJ720107 ILF720107 IVB720107 JEX720107 JOT720107 JYP720107 KIL720107 KSH720107 LCD720107 LLZ720107 LVV720107 MFR720107 MPN720107 MZJ720107 NJF720107 NTB720107 OCX720107 OMT720107 OWP720107 PGL720107 PQH720107 QAD720107 QJZ720107 QTV720107 RDR720107 RNN720107 RXJ720107 SHF720107 SRB720107 TAX720107 TKT720107 TUP720107 UEL720107 UOH720107 UYD720107 VHZ720107 VRV720107 WBR720107 WLN720107 WVJ720107 B785643 IX785643 ST785643 ACP785643 AML785643 AWH785643 BGD785643 BPZ785643 BZV785643 CJR785643 CTN785643 DDJ785643 DNF785643 DXB785643 EGX785643 EQT785643 FAP785643 FKL785643 FUH785643 GED785643 GNZ785643 GXV785643 HHR785643 HRN785643 IBJ785643 ILF785643 IVB785643 JEX785643 JOT785643 JYP785643 KIL785643 KSH785643 LCD785643 LLZ785643 LVV785643 MFR785643 MPN785643 MZJ785643 NJF785643 NTB785643 OCX785643 OMT785643 OWP785643 PGL785643 PQH785643 QAD785643 QJZ785643 QTV785643 RDR785643 RNN785643 RXJ785643 SHF785643 SRB785643 TAX785643 TKT785643 TUP785643 UEL785643 UOH785643 UYD785643 VHZ785643 VRV785643 WBR785643 WLN785643 WVJ785643 B851179 IX851179 ST851179 ACP851179 AML851179 AWH851179 BGD851179 BPZ851179 BZV851179 CJR851179 CTN851179 DDJ851179 DNF851179 DXB851179 EGX851179 EQT851179 FAP851179 FKL851179 FUH851179 GED851179 GNZ851179 GXV851179 HHR851179 HRN851179 IBJ851179 ILF851179 IVB851179 JEX851179 JOT851179 JYP851179 KIL851179 KSH851179 LCD851179 LLZ851179 LVV851179 MFR851179 MPN851179 MZJ851179 NJF851179 NTB851179 OCX851179 OMT851179 OWP851179 PGL851179 PQH851179 QAD851179 QJZ851179 QTV851179 RDR851179 RNN851179 RXJ851179 SHF851179 SRB851179 TAX851179 TKT851179 TUP851179 UEL851179 UOH851179 UYD851179 VHZ851179 VRV851179 WBR851179 WLN851179 WVJ851179 B916715 IX916715 ST916715 ACP916715 AML916715 AWH916715 BGD916715 BPZ916715 BZV916715 CJR916715 CTN916715 DDJ916715 DNF916715 DXB916715 EGX916715 EQT916715 FAP916715 FKL916715 FUH916715 GED916715 GNZ916715 GXV916715 HHR916715 HRN916715 IBJ916715 ILF916715 IVB916715 JEX916715 JOT916715 JYP916715 KIL916715 KSH916715 LCD916715 LLZ916715 LVV916715 MFR916715 MPN916715 MZJ916715 NJF916715 NTB916715 OCX916715 OMT916715 OWP916715 PGL916715 PQH916715 QAD916715 QJZ916715 QTV916715 RDR916715 RNN916715 RXJ916715 SHF916715 SRB916715 TAX916715 TKT916715 TUP916715 UEL916715 UOH916715 UYD916715 VHZ916715 VRV916715 WBR916715 WLN916715 WVJ916715 B982251 IX982251 ST982251 ACP982251 AML982251 AWH982251 BGD982251 BPZ982251 BZV982251 CJR982251 CTN982251 DDJ982251 DNF982251 DXB982251 EGX982251 EQT982251 FAP982251 FKL982251 FUH982251 GED982251 GNZ982251 GXV982251 HHR982251 HRN982251 IBJ982251 ILF982251 IVB982251 JEX982251 JOT982251 JYP982251 KIL982251 KSH982251 LCD982251 LLZ982251 LVV982251 MFR982251 MPN982251 MZJ982251 NJF982251 NTB982251 OCX982251 OMT982251 OWP982251 PGL982251 PQH982251 QAD982251 QJZ982251 QTV982251 RDR982251 RNN982251 RXJ982251 SHF982251 SRB982251 TAX982251 TKT982251 TUP982251 UEL982251 UOH982251 UYD982251 VHZ982251 VRV982251 WBR982251 WLN982251 WVJ982251">
      <formula1>LISTE4</formula1>
      <formula2>0</formula2>
    </dataValidation>
    <dataValidation type="list" allowBlank="1" sqref="B4">
      <formula1>"ARUE-MAHINA, PAPEETE, FAAA, LOGEMENTS DOMANIAUX"</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Conditions de renseignement</vt:lpstr>
      <vt:lpstr>BPU</vt:lpstr>
      <vt:lpstr>AVANT METRE</vt:lpstr>
      <vt:lpstr>'Conditions de renseignement'!Zone_d_impression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nt_scg2</dc:creator>
  <cp:lastModifiedBy>VAHINETUA Marie-Ange CCH</cp:lastModifiedBy>
  <cp:lastPrinted>2023-03-27T22:53:09Z</cp:lastPrinted>
  <dcterms:created xsi:type="dcterms:W3CDTF">2000-12-06T08:42:51Z</dcterms:created>
  <dcterms:modified xsi:type="dcterms:W3CDTF">2025-06-26T20:11:00Z</dcterms:modified>
</cp:coreProperties>
</file>